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S\FOS\Admin\AC150-Budget\Budget 2024\"/>
    </mc:Choice>
  </mc:AlternateContent>
  <xr:revisionPtr revIDLastSave="0" documentId="13_ncr:1_{81A93907-2860-412C-B768-83196EF13992}" xr6:coauthVersionLast="45" xr6:coauthVersionMax="47" xr10:uidLastSave="{00000000-0000-0000-0000-000000000000}"/>
  <bookViews>
    <workbookView xWindow="-108" yWindow="-108" windowWidth="23256" windowHeight="12576" firstSheet="2" activeTab="2" xr2:uid="{15BC125F-C424-4521-AFA8-69DBA9505134}"/>
  </bookViews>
  <sheets>
    <sheet name="Title" sheetId="3" state="hidden" r:id="rId1"/>
    <sheet name="BOH Budget Draft" sheetId="4" state="hidden" r:id="rId2"/>
    <sheet name="Appendix A" sheetId="6" r:id="rId3"/>
    <sheet name="Appendix B" sheetId="7" r:id="rId4"/>
    <sheet name="Summary of Other Revenue" sheetId="5" state="hidden" r:id="rId5"/>
  </sheets>
  <definedNames>
    <definedName name="_xlnm.Print_Area" localSheetId="3">'Appendix B'!$A$2:$H$96</definedName>
    <definedName name="_xlnm.Print_Titles" localSheetId="2">'Appendix A'!$1:$5</definedName>
    <definedName name="_xlnm.Print_Titles" localSheetId="3">'Appendix B'!$2:$3</definedName>
    <definedName name="_xlnm.Print_Titles" localSheetId="1">'BOH Budget Draft'!$1:$5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9" i="7" l="1"/>
  <c r="H12" i="7"/>
  <c r="D96" i="7"/>
  <c r="C96" i="7"/>
  <c r="D94" i="7"/>
  <c r="C94" i="7"/>
  <c r="D83" i="7"/>
  <c r="C83" i="7"/>
  <c r="D81" i="7"/>
  <c r="C81" i="7"/>
  <c r="D68" i="7"/>
  <c r="C68" i="7"/>
  <c r="D60" i="7"/>
  <c r="C60" i="7"/>
  <c r="D55" i="7"/>
  <c r="C55" i="7"/>
  <c r="D48" i="7"/>
  <c r="C48" i="7"/>
  <c r="D40" i="7"/>
  <c r="C40" i="7"/>
  <c r="D32" i="7"/>
  <c r="C32" i="7"/>
  <c r="D26" i="7"/>
  <c r="C26" i="7"/>
  <c r="D22" i="7"/>
  <c r="C22" i="7"/>
  <c r="D10" i="7"/>
  <c r="C10" i="7"/>
  <c r="I34" i="7" l="1"/>
  <c r="D88" i="6" l="1"/>
  <c r="D105" i="6"/>
  <c r="C88" i="6"/>
  <c r="E88" i="6"/>
  <c r="E86" i="6"/>
  <c r="E91" i="6"/>
  <c r="E82" i="6"/>
  <c r="E81" i="6"/>
  <c r="E80" i="6"/>
  <c r="E79" i="6"/>
  <c r="E78" i="6"/>
  <c r="E77" i="6"/>
  <c r="E76" i="6"/>
  <c r="E73" i="6"/>
  <c r="E72" i="6"/>
  <c r="E71" i="6"/>
  <c r="E70" i="6"/>
  <c r="E69" i="6"/>
  <c r="E68" i="6"/>
  <c r="E67" i="6"/>
  <c r="E66" i="6"/>
  <c r="E65" i="6"/>
  <c r="E64" i="6"/>
  <c r="E63" i="6"/>
  <c r="E84" i="6"/>
  <c r="C13" i="6"/>
  <c r="F104" i="6" l="1"/>
  <c r="F103" i="6"/>
  <c r="F102" i="6"/>
  <c r="F101" i="6"/>
  <c r="F100" i="6"/>
  <c r="F96" i="6"/>
  <c r="F95" i="6"/>
  <c r="F94" i="6"/>
  <c r="F93" i="6"/>
  <c r="F91" i="6"/>
  <c r="E99" i="6"/>
  <c r="E98" i="6"/>
  <c r="E97" i="6"/>
  <c r="E92" i="6"/>
  <c r="E105" i="6"/>
  <c r="F105" i="6" s="1"/>
  <c r="E104" i="6"/>
  <c r="E103" i="6"/>
  <c r="E102" i="6"/>
  <c r="E101" i="6"/>
  <c r="E100" i="6"/>
  <c r="E96" i="6"/>
  <c r="E95" i="6"/>
  <c r="E94" i="6"/>
  <c r="E93" i="6"/>
  <c r="C105" i="6"/>
  <c r="D104" i="6" l="1"/>
  <c r="D103" i="6"/>
  <c r="D102" i="6"/>
  <c r="D100" i="6"/>
  <c r="D97" i="6"/>
  <c r="D84" i="6" l="1"/>
  <c r="I82" i="6" l="1"/>
  <c r="C82" i="6"/>
  <c r="I73" i="6"/>
  <c r="C73" i="6"/>
  <c r="J60" i="6"/>
  <c r="I60" i="6"/>
  <c r="D60" i="6"/>
  <c r="J49" i="6"/>
  <c r="D49" i="6"/>
  <c r="J38" i="6"/>
  <c r="I38" i="6"/>
  <c r="D38" i="6"/>
  <c r="J23" i="6"/>
  <c r="D23" i="6"/>
  <c r="J13" i="6"/>
  <c r="I13" i="6"/>
  <c r="D13" i="6"/>
  <c r="H34" i="7" l="1"/>
  <c r="H28" i="7" l="1"/>
  <c r="H15" i="7"/>
  <c r="C86" i="7" l="1"/>
  <c r="I25" i="7" l="1"/>
  <c r="I30" i="7" s="1"/>
  <c r="D92" i="7" l="1"/>
  <c r="D87" i="7" l="1"/>
  <c r="C92" i="7" l="1"/>
  <c r="C91" i="7"/>
  <c r="C90" i="7"/>
  <c r="C89" i="7"/>
  <c r="C88" i="7"/>
  <c r="C87" i="7"/>
  <c r="C93" i="7"/>
  <c r="K81" i="6" l="1"/>
  <c r="K80" i="6"/>
  <c r="K79" i="6"/>
  <c r="K78" i="6"/>
  <c r="K77" i="6"/>
  <c r="K76" i="6"/>
  <c r="K72" i="6"/>
  <c r="K71" i="6"/>
  <c r="K70" i="6"/>
  <c r="K69" i="6"/>
  <c r="K68" i="6"/>
  <c r="K67" i="6"/>
  <c r="K66" i="6"/>
  <c r="K65" i="6"/>
  <c r="K64" i="6"/>
  <c r="K63" i="6"/>
  <c r="K59" i="6"/>
  <c r="K56" i="6"/>
  <c r="K58" i="6"/>
  <c r="K57" i="6"/>
  <c r="K55" i="6"/>
  <c r="K54" i="6"/>
  <c r="K53" i="6"/>
  <c r="K52" i="6"/>
  <c r="K48" i="6"/>
  <c r="K47" i="6"/>
  <c r="K46" i="6"/>
  <c r="K45" i="6"/>
  <c r="K44" i="6"/>
  <c r="K43" i="6"/>
  <c r="K42" i="6"/>
  <c r="K41" i="6"/>
  <c r="E46" i="6"/>
  <c r="E45" i="6"/>
  <c r="E47" i="6"/>
  <c r="E48" i="6"/>
  <c r="E44" i="6"/>
  <c r="E43" i="6"/>
  <c r="E42" i="6"/>
  <c r="E41" i="6"/>
  <c r="K36" i="6"/>
  <c r="K35" i="6"/>
  <c r="K34" i="6"/>
  <c r="K33" i="6"/>
  <c r="K27" i="6"/>
  <c r="K37" i="6"/>
  <c r="K32" i="6"/>
  <c r="K31" i="6"/>
  <c r="K30" i="6"/>
  <c r="K29" i="6"/>
  <c r="K28" i="6"/>
  <c r="K26" i="6"/>
  <c r="E49" i="6" l="1"/>
  <c r="K82" i="6"/>
  <c r="K60" i="6"/>
  <c r="K73" i="6"/>
  <c r="K49" i="6"/>
  <c r="K38" i="6"/>
  <c r="E37" i="6"/>
  <c r="F37" i="6" s="1"/>
  <c r="E36" i="6"/>
  <c r="E35" i="6"/>
  <c r="E34" i="6"/>
  <c r="E33" i="6"/>
  <c r="E29" i="6"/>
  <c r="F29" i="6" s="1"/>
  <c r="E30" i="6"/>
  <c r="F30" i="6" s="1"/>
  <c r="E31" i="6"/>
  <c r="F31" i="6" s="1"/>
  <c r="E32" i="6"/>
  <c r="F32" i="6" s="1"/>
  <c r="E28" i="6"/>
  <c r="F28" i="6" s="1"/>
  <c r="E27" i="6"/>
  <c r="E26" i="6"/>
  <c r="F26" i="6" l="1"/>
  <c r="E38" i="6"/>
  <c r="K21" i="6"/>
  <c r="K22" i="6"/>
  <c r="K20" i="6"/>
  <c r="K19" i="6"/>
  <c r="K18" i="6"/>
  <c r="K17" i="6"/>
  <c r="K16" i="6"/>
  <c r="K12" i="6"/>
  <c r="K11" i="6"/>
  <c r="K10" i="6"/>
  <c r="K9" i="6"/>
  <c r="K8" i="6"/>
  <c r="K7" i="6"/>
  <c r="K13" i="6" s="1"/>
  <c r="K23" i="6" l="1"/>
  <c r="E22" i="6"/>
  <c r="E19" i="6" l="1"/>
  <c r="E21" i="6"/>
  <c r="E17" i="6"/>
  <c r="E18" i="6"/>
  <c r="E20" i="6"/>
  <c r="E16" i="6"/>
  <c r="E23" i="6" s="1"/>
  <c r="E9" i="6" l="1"/>
  <c r="E8" i="6"/>
  <c r="F8" i="6" s="1"/>
  <c r="E7" i="6"/>
  <c r="E12" i="6"/>
  <c r="F7" i="6" l="1"/>
  <c r="J88" i="6"/>
  <c r="E59" i="6"/>
  <c r="E56" i="6"/>
  <c r="E58" i="6"/>
  <c r="F58" i="6" s="1"/>
  <c r="E55" i="6"/>
  <c r="F55" i="6" s="1"/>
  <c r="E54" i="6"/>
  <c r="F54" i="6" s="1"/>
  <c r="E53" i="6"/>
  <c r="F53" i="6" s="1"/>
  <c r="E52" i="6"/>
  <c r="F52" i="6" l="1"/>
  <c r="H25" i="7" l="1"/>
  <c r="H30" i="7" s="1"/>
  <c r="C102" i="6" l="1"/>
  <c r="C103" i="6"/>
  <c r="C100" i="6"/>
  <c r="C96" i="6"/>
  <c r="C10" i="6" l="1"/>
  <c r="F86" i="6"/>
  <c r="E10" i="6" l="1"/>
  <c r="C93" i="6"/>
  <c r="F84" i="6"/>
  <c r="C38" i="6"/>
  <c r="F38" i="6" s="1"/>
  <c r="C11" i="6"/>
  <c r="E11" i="6" s="1"/>
  <c r="C57" i="6"/>
  <c r="E13" i="6" l="1"/>
  <c r="I88" i="6"/>
  <c r="K88" i="6" s="1"/>
  <c r="C60" i="6"/>
  <c r="E57" i="6"/>
  <c r="F57" i="6" l="1"/>
  <c r="E60" i="6"/>
  <c r="F60" i="6" s="1"/>
  <c r="F13" i="6"/>
  <c r="F88" i="6" l="1"/>
  <c r="O76" i="4" l="1"/>
  <c r="O42" i="4"/>
  <c r="O68" i="4"/>
  <c r="P68" i="4" s="1"/>
  <c r="D18" i="5"/>
  <c r="P59" i="4"/>
  <c r="I95" i="4"/>
  <c r="O55" i="4"/>
  <c r="P53" i="4"/>
  <c r="P55" i="4" s="1"/>
  <c r="P52" i="4"/>
  <c r="P51" i="4"/>
  <c r="P50" i="4"/>
  <c r="P49" i="4"/>
  <c r="P48" i="4"/>
  <c r="P46" i="4"/>
  <c r="P45" i="4"/>
  <c r="P42" i="4"/>
  <c r="P33" i="4" l="1"/>
  <c r="P40" i="4"/>
  <c r="N42" i="4"/>
  <c r="P37" i="4"/>
  <c r="P36" i="4"/>
  <c r="P41" i="4"/>
  <c r="P15" i="4"/>
  <c r="P39" i="4"/>
  <c r="P26" i="4"/>
  <c r="P27" i="4"/>
  <c r="P28" i="4"/>
  <c r="P30" i="4"/>
  <c r="P32" i="4"/>
  <c r="P31" i="4"/>
  <c r="O33" i="4"/>
  <c r="P25" i="4"/>
  <c r="P22" i="4"/>
  <c r="P20" i="4"/>
  <c r="I76" i="4" l="1"/>
  <c r="I94" i="4"/>
  <c r="H95" i="4"/>
  <c r="I90" i="4"/>
  <c r="I91" i="4"/>
  <c r="I92" i="4"/>
  <c r="I93" i="4"/>
  <c r="I89" i="4"/>
  <c r="I88" i="4"/>
  <c r="H93" i="4"/>
  <c r="H94" i="4"/>
  <c r="H91" i="4"/>
  <c r="H92" i="4"/>
  <c r="H90" i="4"/>
  <c r="H89" i="4"/>
  <c r="H85" i="4"/>
  <c r="G80" i="4"/>
  <c r="G91" i="4"/>
  <c r="H83" i="4"/>
  <c r="G49" i="4"/>
  <c r="G40" i="4"/>
  <c r="G33" i="4"/>
  <c r="I53" i="4"/>
  <c r="H53" i="4"/>
  <c r="I41" i="4"/>
  <c r="H41" i="4"/>
  <c r="G41" i="4"/>
  <c r="F42" i="4"/>
  <c r="E42" i="4"/>
  <c r="D42" i="4"/>
  <c r="C42" i="4"/>
  <c r="G50" i="4"/>
  <c r="P60" i="4"/>
  <c r="I46" i="4"/>
  <c r="H46" i="4"/>
  <c r="H30" i="4"/>
  <c r="H25" i="4"/>
  <c r="I22" i="4"/>
  <c r="H22" i="4"/>
  <c r="H20" i="4"/>
  <c r="I20" i="4"/>
  <c r="G8" i="4"/>
  <c r="G95" i="4" l="1"/>
  <c r="G42" i="4"/>
  <c r="I42" i="4" l="1"/>
  <c r="H42" i="4"/>
  <c r="N33" i="4" l="1"/>
  <c r="I39" i="4" l="1"/>
  <c r="G55" i="4" l="1"/>
  <c r="I31" i="4"/>
  <c r="I30" i="4"/>
  <c r="I25" i="4"/>
  <c r="I23" i="4"/>
  <c r="I32" i="4"/>
  <c r="G15" i="4"/>
  <c r="I86" i="4"/>
  <c r="I87" i="4"/>
  <c r="H86" i="4"/>
  <c r="I55" i="4" l="1"/>
  <c r="H55" i="4"/>
  <c r="O15" i="4"/>
  <c r="P67" i="4" l="1"/>
  <c r="P66" i="4"/>
  <c r="P65" i="4"/>
  <c r="P64" i="4"/>
  <c r="P63" i="4"/>
  <c r="P62" i="4"/>
  <c r="P61" i="4"/>
  <c r="P58" i="4"/>
  <c r="P23" i="4"/>
  <c r="P18" i="4"/>
  <c r="P8" i="4"/>
  <c r="P7" i="4"/>
  <c r="I84" i="4" l="1"/>
  <c r="I83" i="4"/>
  <c r="I82" i="4"/>
  <c r="I81" i="4"/>
  <c r="I80" i="4"/>
  <c r="H88" i="4"/>
  <c r="H87" i="4"/>
  <c r="H84" i="4"/>
  <c r="H82" i="4"/>
  <c r="H81" i="4"/>
  <c r="H80" i="4"/>
  <c r="G68" i="4"/>
  <c r="G76" i="4" s="1"/>
  <c r="H23" i="4"/>
  <c r="H31" i="4"/>
  <c r="I74" i="4" l="1"/>
  <c r="H74" i="4"/>
  <c r="H60" i="4"/>
  <c r="I60" i="4"/>
  <c r="H64" i="4"/>
  <c r="I64" i="4"/>
  <c r="H65" i="4"/>
  <c r="I65" i="4"/>
  <c r="H67" i="4"/>
  <c r="I67" i="4"/>
  <c r="I58" i="4"/>
  <c r="H58" i="4"/>
  <c r="H56" i="4"/>
  <c r="I52" i="4"/>
  <c r="H52" i="4"/>
  <c r="I48" i="4"/>
  <c r="H48" i="4"/>
  <c r="I37" i="4"/>
  <c r="I36" i="4"/>
  <c r="H37" i="4"/>
  <c r="H39" i="4"/>
  <c r="H36" i="4"/>
  <c r="H26" i="4"/>
  <c r="H27" i="4"/>
  <c r="H28" i="4"/>
  <c r="H32" i="4"/>
  <c r="I28" i="4"/>
  <c r="I27" i="4"/>
  <c r="I26" i="4"/>
  <c r="P14" i="4" l="1"/>
  <c r="P13" i="4"/>
  <c r="P12" i="4"/>
  <c r="P11" i="4"/>
  <c r="P10" i="4"/>
  <c r="P9" i="4"/>
  <c r="I14" i="4"/>
  <c r="I13" i="4"/>
  <c r="I12" i="4"/>
  <c r="I11" i="4"/>
  <c r="I10" i="4"/>
  <c r="I9" i="4"/>
  <c r="I8" i="4"/>
  <c r="H14" i="4"/>
  <c r="H13" i="4"/>
  <c r="H12" i="4"/>
  <c r="H11" i="4"/>
  <c r="H10" i="4"/>
  <c r="H9" i="4"/>
  <c r="H8" i="4"/>
  <c r="F53" i="4"/>
  <c r="F85" i="4" l="1"/>
  <c r="I85" i="4" s="1"/>
  <c r="M53" i="4"/>
  <c r="N53" i="4"/>
  <c r="N15" i="4" l="1"/>
  <c r="M15" i="4"/>
  <c r="L15" i="4"/>
  <c r="E15" i="4"/>
  <c r="D15" i="4"/>
  <c r="C15" i="4"/>
  <c r="F93" i="4" l="1"/>
  <c r="F91" i="4"/>
  <c r="F51" i="4" l="1"/>
  <c r="F50" i="4"/>
  <c r="H50" i="4" l="1"/>
  <c r="I50" i="4"/>
  <c r="H51" i="4"/>
  <c r="I51" i="4"/>
  <c r="N55" i="4" l="1"/>
  <c r="M55" i="4"/>
  <c r="L55" i="4"/>
  <c r="E55" i="4" l="1"/>
  <c r="D55" i="4"/>
  <c r="C55" i="4"/>
  <c r="D79" i="4"/>
  <c r="E79" i="4"/>
  <c r="F79" i="4"/>
  <c r="F95" i="4" s="1"/>
  <c r="H79" i="4" l="1"/>
  <c r="I79" i="4"/>
  <c r="N70" i="4"/>
  <c r="A100" i="4" l="1"/>
  <c r="D95" i="4"/>
  <c r="A101" i="4" l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N68" i="4"/>
  <c r="M68" i="4"/>
  <c r="L68" i="4"/>
  <c r="N76" i="4"/>
  <c r="M42" i="4"/>
  <c r="L42" i="4"/>
  <c r="M33" i="4"/>
  <c r="L33" i="4"/>
  <c r="L76" i="4" l="1"/>
  <c r="M76" i="4"/>
  <c r="E68" i="4"/>
  <c r="D68" i="4"/>
  <c r="E33" i="4"/>
  <c r="D33" i="4"/>
  <c r="F72" i="4"/>
  <c r="C68" i="4"/>
  <c r="F59" i="4"/>
  <c r="F49" i="4"/>
  <c r="F40" i="4"/>
  <c r="I40" i="4" l="1"/>
  <c r="H40" i="4"/>
  <c r="I72" i="4"/>
  <c r="H72" i="4"/>
  <c r="I49" i="4"/>
  <c r="H49" i="4"/>
  <c r="H59" i="4"/>
  <c r="I59" i="4"/>
  <c r="F68" i="4"/>
  <c r="P76" i="4"/>
  <c r="D76" i="4"/>
  <c r="E76" i="4"/>
  <c r="F45" i="4"/>
  <c r="I45" i="4" s="1"/>
  <c r="I56" i="4"/>
  <c r="F18" i="4"/>
  <c r="F7" i="4"/>
  <c r="H7" i="4" s="1"/>
  <c r="C33" i="4"/>
  <c r="F15" i="4" l="1"/>
  <c r="H45" i="4"/>
  <c r="H18" i="4"/>
  <c r="I18" i="4"/>
  <c r="H68" i="4"/>
  <c r="I68" i="4"/>
  <c r="I7" i="4"/>
  <c r="F55" i="4"/>
  <c r="F33" i="4"/>
  <c r="I33" i="4" s="1"/>
  <c r="H33" i="4" l="1"/>
  <c r="F76" i="4"/>
  <c r="H15" i="4"/>
  <c r="I15" i="4"/>
  <c r="C76" i="4" l="1"/>
  <c r="C95" i="4"/>
  <c r="E95" i="4" l="1"/>
  <c r="H76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tc={87CE25FC-FB50-4E97-AA6C-99D1EBFB8762}</author>
    <author>tc={AE3A28DA-5EC7-43B2-AE4E-49926EDF2D5E}</author>
    <author>tc={A0E6F766-992F-4F1F-A5CE-6A2462CE6EE2}</author>
    <author>tc={143B2361-8C57-4E91-B0E9-C4FC2D9E8CE4}</author>
  </authors>
  <commentList>
    <comment ref="N33" authorId="0" shapeId="0" xr:uid="{87CE25FC-FB50-4E97-AA6C-99D1EBFB8762}">
      <text>
        <t>[Threaded comment]
Your version of Excel allows you to read this threaded comment; however, any edits to it will get removed if the file is opened in a newer version of Excel. Learn more: https://go.microsoft.com/fwlink/?linkid=870924
Comment:
    Refer to 2023 Payroll Budget- Master Data for FTE variance, PLUS an Associate Managers role was added throughout 2022</t>
      </text>
    </comment>
    <comment ref="N38" authorId="1" shapeId="0" xr:uid="{AE3A28DA-5EC7-43B2-AE4E-49926EDF2D5E}">
      <text>
        <t>[Threaded comment]
Your version of Excel allows you to read this threaded comment; however, any edits to it will get removed if the file is opened in a newer version of Excel. Learn more: https://go.microsoft.com/fwlink/?linkid=870924
Comment:
    Program Assistants role was increased from .25 to .5 during 2022</t>
      </text>
    </comment>
    <comment ref="N68" authorId="2" shapeId="0" xr:uid="{A0E6F766-992F-4F1F-A5CE-6A2462CE6EE2}">
      <text>
        <t>[Threaded comment]
Your version of Excel allows you to read this threaded comment; however, any edits to it will get removed if the file is opened in a newer version of Excel. Learn more: https://go.microsoft.com/fwlink/?linkid=870924
Comment:
    Approved 2022 BOH FTE was 59.50</t>
      </text>
    </comment>
    <comment ref="N70" authorId="3" shapeId="0" xr:uid="{143B2361-8C57-4E91-B0E9-C4FC2D9E8CE4}">
      <text>
        <t>[Threaded comment]
Your version of Excel allows you to read this threaded comment; however, any edits to it will get removed if the file is opened in a newer version of Excel. Learn more: https://go.microsoft.com/fwlink/?linkid=870924
Comment:
    Approved 2022 BOH FTE was 6.3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tc={689044CD-5F81-4035-BD73-7201E9BD3D03}</author>
    <author>tc={CC3CFC50-4ABA-47E0-9595-1F7A6CF0BA4F}</author>
    <author>tc={74361461-273C-4AD3-80D9-A79A35F0BD6E}</author>
    <author>tc={FBD7AAFA-A4FF-4A19-9437-C4CA9247E788}</author>
  </authors>
  <commentList>
    <comment ref="D8" authorId="0" shapeId="0" xr:uid="{689044CD-5F81-4035-BD73-7201E9BD3D03}">
      <text>
        <t>[Threaded comment]
Your version of Excel allows you to read this threaded comment; however, any edits to it will get removed if the file is opened in a newer version of Excel. Learn more: https://go.microsoft.com/fwlink/?linkid=870924
Comment:
    As per Donn:  the POS for Oral Health is only for our denture co-pay. The 2018/19 years we had a different program running that we no longer offer. So the revenue will be similar to 2021/22 going forward. It will just depend on how many dentures we do in house VS referring out to a denturist but I would say it should be in the 1000-1500 range unless our capacity changes drastically</t>
      </text>
    </comment>
    <comment ref="D11" authorId="1" shapeId="0" xr:uid="{CC3CFC50-4ABA-47E0-9595-1F7A6CF0BA4F}">
      <text>
        <t>[Threaded comment]
Your version of Excel allows you to read this threaded comment; however, any edits to it will get removed if the file is opened in a newer version of Excel. Learn more: https://go.microsoft.com/fwlink/?linkid=870924
Comment:
    As per Jody P. - these are PAID vaccines that we will not be providing</t>
      </text>
    </comment>
    <comment ref="D13" authorId="2" shapeId="0" xr:uid="{74361461-273C-4AD3-80D9-A79A35F0BD6E}">
      <text>
        <t>[Threaded comment]
Your version of Excel allows you to read this threaded comment; however, any edits to it will get removed if the file is opened in a newer version of Excel. Learn more: https://go.microsoft.com/fwlink/?linkid=870924
Comment:
    As per Jody P. - these are PAID vaccines that we will not be providing</t>
      </text>
    </comment>
    <comment ref="D14" authorId="3" shapeId="0" xr:uid="{FBD7AAFA-A4FF-4A19-9437-C4CA9247E788}">
      <text>
        <t>[Threaded comment]
Your version of Excel allows you to read this threaded comment; however, any edits to it will get removed if the file is opened in a newer version of Excel. Learn more: https://go.microsoft.com/fwlink/?linkid=870924
Comment:
    As per Jody P. - these are PAID vaccines that we will not be providing</t>
      </text>
    </comment>
  </commentList>
</comments>
</file>

<file path=xl/sharedStrings.xml><?xml version="1.0" encoding="utf-8"?>
<sst xmlns="http://schemas.openxmlformats.org/spreadsheetml/2006/main" count="588" uniqueCount="365">
  <si>
    <t>MIDDLESEX-LONDON HEALTH UNIT</t>
  </si>
  <si>
    <t>Budget</t>
  </si>
  <si>
    <t>Notes</t>
  </si>
  <si>
    <t>Healthy Organization</t>
  </si>
  <si>
    <t>Office of the Director</t>
  </si>
  <si>
    <t>Finance</t>
  </si>
  <si>
    <t>Human Resources</t>
  </si>
  <si>
    <t>Information Technology</t>
  </si>
  <si>
    <t>Procurement &amp; Operations</t>
  </si>
  <si>
    <t>Total Healthy Organization</t>
  </si>
  <si>
    <t>Healthy Living Division</t>
  </si>
  <si>
    <t>Oral Health</t>
  </si>
  <si>
    <t>Southwest Tobacco Control Area Network</t>
  </si>
  <si>
    <t>Total Healthy Living Division</t>
  </si>
  <si>
    <t>Officer of the Medical Officer of Health</t>
  </si>
  <si>
    <t>Office of the Medical Officer of Health</t>
  </si>
  <si>
    <t>Associate Medical Officer of Health</t>
  </si>
  <si>
    <t>Population Health Assessment &amp; Surveillance</t>
  </si>
  <si>
    <t>Clinical Support Team</t>
  </si>
  <si>
    <t>Total Officer of the Medical Officer of Health</t>
  </si>
  <si>
    <t>Environmental Health &amp; Infectious Disease Division</t>
  </si>
  <si>
    <t>Emergency Management</t>
  </si>
  <si>
    <t>Food Safety &amp; Healthy Environments</t>
  </si>
  <si>
    <t>Safe Water, Rabies &amp; Vector-Borne Disease</t>
  </si>
  <si>
    <t>Vaccine Preventable Disease</t>
  </si>
  <si>
    <t>Total Environmental Health &amp; Infectious Disease Division</t>
  </si>
  <si>
    <t>Healthy Start Division</t>
  </si>
  <si>
    <t>Screening Assessment and Intervention</t>
  </si>
  <si>
    <t>Total Healthy Start Division</t>
  </si>
  <si>
    <t>Office of the Chief Nursing Officer</t>
  </si>
  <si>
    <t>General Expenses &amp; Revenues</t>
  </si>
  <si>
    <t>Expected Agency Gapping Budget</t>
  </si>
  <si>
    <t>TOTAL MIDDLESEX-LONDON HEALTH UNIT EXPENDITURES</t>
  </si>
  <si>
    <t>Funding Sources</t>
  </si>
  <si>
    <t xml:space="preserve">Ministry of Health &amp; Long-Term Care (Cost-Shared) </t>
  </si>
  <si>
    <t>The City of London</t>
  </si>
  <si>
    <t>The County of Middlesex</t>
  </si>
  <si>
    <t xml:space="preserve">Ministry of Health &amp; Long-Term Care (100%) </t>
  </si>
  <si>
    <t>Ministry of Health &amp; Long-Term Care (100%) - COVID-19</t>
  </si>
  <si>
    <t>Ministry of Health &amp; Long-Term Care (100%- Senior Dental )</t>
  </si>
  <si>
    <t>Ministry of Children, Community &amp; Social Services (100%)</t>
  </si>
  <si>
    <t>City of London - CLIF Tobacco Enforcement</t>
  </si>
  <si>
    <t>Public Health Agency of Canada</t>
  </si>
  <si>
    <t>Public Health - Ontario</t>
  </si>
  <si>
    <t>FTE</t>
  </si>
  <si>
    <t>Effective Public Health Practice</t>
  </si>
  <si>
    <t>Travel</t>
  </si>
  <si>
    <t>Population Health Assessment and Surveillance</t>
  </si>
  <si>
    <t>Professional Services</t>
  </si>
  <si>
    <t>Total Foundational Standards</t>
  </si>
  <si>
    <t>Chronic Disease Prevention Well-Being</t>
  </si>
  <si>
    <t>MOHLTC (Cost Shared)</t>
  </si>
  <si>
    <t>Total Chronic Disease Prevention Well-Being</t>
  </si>
  <si>
    <t>Food Safety</t>
  </si>
  <si>
    <t xml:space="preserve">Food Safety </t>
  </si>
  <si>
    <t>Total Food Safety</t>
  </si>
  <si>
    <t>Healthy Environments</t>
  </si>
  <si>
    <t>Total Healthy Environments</t>
  </si>
  <si>
    <t>Healthy Growth and Development</t>
  </si>
  <si>
    <t>Healthy Pregnancies</t>
  </si>
  <si>
    <t>Healthy Sexuality</t>
  </si>
  <si>
    <t>Preconception Health</t>
  </si>
  <si>
    <t>Total Healthy Growth and Development</t>
  </si>
  <si>
    <t>Infectious and Communicable Disease Prevention and Control</t>
  </si>
  <si>
    <t>Rabies and Zoonotic Disease</t>
  </si>
  <si>
    <t>Sexually Transmitted and Blood-Borne Disease</t>
  </si>
  <si>
    <t>Immunization</t>
  </si>
  <si>
    <t>Total Immunization</t>
  </si>
  <si>
    <t>School Health</t>
  </si>
  <si>
    <t>Comprehensive School Health</t>
  </si>
  <si>
    <t>Total School Health</t>
  </si>
  <si>
    <t>Substance Use and Injury Prevention</t>
  </si>
  <si>
    <t>Violence Prevention</t>
  </si>
  <si>
    <t>Total Substance Use and Injury Prevention</t>
  </si>
  <si>
    <t>Safe Water</t>
  </si>
  <si>
    <t>Total Safe Water</t>
  </si>
  <si>
    <t>Total Required Support</t>
  </si>
  <si>
    <t>Ministry of Health &amp; Long-Term Care - mitigation funding</t>
  </si>
  <si>
    <t>2019</t>
  </si>
  <si>
    <t>2020</t>
  </si>
  <si>
    <t>2021</t>
  </si>
  <si>
    <t>2022</t>
  </si>
  <si>
    <t>B U D G E T S</t>
  </si>
  <si>
    <t>F T E</t>
  </si>
  <si>
    <t>Incr / (Decr)</t>
  </si>
  <si>
    <t>$'s</t>
  </si>
  <si>
    <t>%</t>
  </si>
  <si>
    <r>
      <t xml:space="preserve">Communications  </t>
    </r>
    <r>
      <rPr>
        <i/>
        <sz val="9"/>
        <color theme="1"/>
        <rFont val="Calibri"/>
        <family val="2"/>
        <scheme val="minor"/>
      </rPr>
      <t>(Communications &amp; Healthcare Provider Outreach)</t>
    </r>
  </si>
  <si>
    <r>
      <t xml:space="preserve">Harvest Bucks </t>
    </r>
    <r>
      <rPr>
        <i/>
        <sz val="9"/>
        <color theme="1"/>
        <rFont val="Calibri"/>
        <family val="2"/>
        <scheme val="minor"/>
      </rPr>
      <t>(flow-through with offset funding)</t>
    </r>
  </si>
  <si>
    <r>
      <t xml:space="preserve">Early Years Health  </t>
    </r>
    <r>
      <rPr>
        <i/>
        <sz val="9"/>
        <color theme="1"/>
        <rFont val="Calibri"/>
        <family val="2"/>
        <scheme val="minor"/>
      </rPr>
      <t>(restructured to form Team 2 and Team 3)</t>
    </r>
  </si>
  <si>
    <r>
      <t xml:space="preserve">Reproductive Health  </t>
    </r>
    <r>
      <rPr>
        <i/>
        <sz val="9"/>
        <color theme="1"/>
        <rFont val="Calibri"/>
        <family val="2"/>
        <scheme val="minor"/>
      </rPr>
      <t>(restructured to form Team 1 and Team 3)</t>
    </r>
  </si>
  <si>
    <t>Teams 1, 2, 3 - General Expenses</t>
  </si>
  <si>
    <r>
      <t xml:space="preserve">Best Beginnings  </t>
    </r>
    <r>
      <rPr>
        <i/>
        <sz val="9"/>
        <color theme="1"/>
        <rFont val="Calibri"/>
        <family val="2"/>
        <scheme val="minor"/>
      </rPr>
      <t>(restructured to form Team 1 and Team 2)(includes MLHU2)</t>
    </r>
  </si>
  <si>
    <r>
      <t xml:space="preserve">Harvest Bucks </t>
    </r>
    <r>
      <rPr>
        <i/>
        <sz val="9"/>
        <color theme="1"/>
        <rFont val="Calibri"/>
        <family val="2"/>
        <scheme val="minor"/>
      </rPr>
      <t>(flow-through with offset expenses)</t>
    </r>
  </si>
  <si>
    <t>Other Revenue</t>
  </si>
  <si>
    <t xml:space="preserve"> Increase was approved by the City of London.</t>
  </si>
  <si>
    <t xml:space="preserve"> Increase has not yet been approved by the County of Middlesex.</t>
  </si>
  <si>
    <t xml:space="preserve"> Assume 1% increase over previous year's funding (as per notice from February 3, 2022).</t>
  </si>
  <si>
    <t>Incremental PBMA - Diversity &amp; Inclusion.  FTE 1.0  $94k.</t>
  </si>
  <si>
    <t>Cell phones $21k; computer software $187k.</t>
  </si>
  <si>
    <t>&gt;3%</t>
  </si>
  <si>
    <t>Dept 128-City of London Funding for Cannabis - program expenses increased by $125k.  Funding also increased with net overall result of zero costs.</t>
  </si>
  <si>
    <t>2021 budget understated by $17k.  Oral health has no change in general expenses from 2021 to 2022.</t>
  </si>
  <si>
    <t>Program costs increased.  Funding also increased with net overall result of zero costs.</t>
  </si>
  <si>
    <t>2021 budget overstated by $113k.  $39k increase to establish a budget for materials &amp; supplies.</t>
  </si>
  <si>
    <t>Eliminate the budget for consulting, travel, printing and staff education resulting in $12k savings.</t>
  </si>
  <si>
    <t>2021 budget understated by $305k.</t>
  </si>
  <si>
    <t>Retiree benefits 139k; security $33k; building repairs &amp; mtnce for Strathroy and Citi Plaza $50k.  Cost reductions to postage and photocopiers for $25k; general consulting $30k.</t>
  </si>
  <si>
    <t>2021 budget overstated by $305k.</t>
  </si>
  <si>
    <t>Healthy Start restructuring.  General expenses increased by $23k.  Incremental PBMA - Healthy Start Restructuring.  FTE 1.50  $75k.</t>
  </si>
  <si>
    <t>Incremental PBMA - Anti-Black, D&amp;I, Indigenous.  FTE 2.0  $227k.</t>
  </si>
  <si>
    <t xml:space="preserve"> Other Revenue includes $292,986 for IPAC.</t>
  </si>
  <si>
    <t>MOH / AMOH Compensation Initiative</t>
  </si>
  <si>
    <t xml:space="preserve"> Includes $726,000 for School Focused Nurses Initiative, which is funded up to July 31, 2022 only.</t>
  </si>
  <si>
    <t>COVID-19 Recovery Efforts</t>
  </si>
  <si>
    <t>Special Projects - Emergency Medical Records (EMR)</t>
  </si>
  <si>
    <t>Estimated resourcing to implement the Emergency Medical Records software.</t>
  </si>
  <si>
    <t>Ministry of Health &amp; Long-Term Care (100%) - Projects (EMR)</t>
  </si>
  <si>
    <r>
      <t xml:space="preserve">COVID-19  </t>
    </r>
    <r>
      <rPr>
        <i/>
        <sz val="9"/>
        <color theme="1"/>
        <rFont val="Calibri"/>
        <family val="2"/>
        <scheme val="minor"/>
      </rPr>
      <t>(2021 Budget &amp; FTE Adjusted)</t>
    </r>
  </si>
  <si>
    <t>Over 2022</t>
  </si>
  <si>
    <t>2023</t>
  </si>
  <si>
    <t>Elementary School Team</t>
  </si>
  <si>
    <t>Secondary School Team</t>
  </si>
  <si>
    <t>Substance Use Team</t>
  </si>
  <si>
    <t>Community Health Promotion</t>
  </si>
  <si>
    <r>
      <t>City of London Funding for Cannabis Legalization</t>
    </r>
    <r>
      <rPr>
        <i/>
        <sz val="9"/>
        <color theme="1"/>
        <rFont val="Calibri"/>
        <family val="2"/>
        <scheme val="minor"/>
      </rPr>
      <t xml:space="preserve"> (flow-through with offset funding)</t>
    </r>
  </si>
  <si>
    <r>
      <t xml:space="preserve">School Focused Nurses Initiative </t>
    </r>
    <r>
      <rPr>
        <i/>
        <sz val="9"/>
        <color theme="1"/>
        <rFont val="Calibri"/>
        <family val="2"/>
        <scheme val="minor"/>
      </rPr>
      <t>(COVID-19 Recovery Efforts)</t>
    </r>
  </si>
  <si>
    <t xml:space="preserve">Community Outreach &amp; Clinical Support Team </t>
  </si>
  <si>
    <r>
      <t xml:space="preserve">Smart Start for Babies </t>
    </r>
    <r>
      <rPr>
        <i/>
        <sz val="9"/>
        <color theme="1"/>
        <rFont val="Calibri"/>
        <family val="2"/>
        <scheme val="minor"/>
      </rPr>
      <t>(from MLHU2)</t>
    </r>
  </si>
  <si>
    <t>Early Years Community Health Promotion</t>
  </si>
  <si>
    <t>Healthy Beginnings Visiting &amp; Group Programs</t>
  </si>
  <si>
    <t>Healthy Families Home Visiting</t>
  </si>
  <si>
    <t>Ministry of Health &amp; Long-Term Care (100%) - School Focused Nurses Initiative</t>
  </si>
  <si>
    <t xml:space="preserve"> </t>
  </si>
  <si>
    <r>
      <t xml:space="preserve">Child Health - </t>
    </r>
    <r>
      <rPr>
        <b/>
        <i/>
        <sz val="9"/>
        <color rgb="FF0070C0"/>
        <rFont val="Calibri"/>
        <family val="2"/>
        <scheme val="minor"/>
      </rPr>
      <t>obsolete</t>
    </r>
  </si>
  <si>
    <r>
      <t xml:space="preserve">Chronic Disease and Tobacco Control - </t>
    </r>
    <r>
      <rPr>
        <b/>
        <i/>
        <sz val="9"/>
        <color rgb="FF0070C0"/>
        <rFont val="Calibri"/>
        <family val="2"/>
        <scheme val="minor"/>
      </rPr>
      <t>obsolete</t>
    </r>
  </si>
  <si>
    <r>
      <t xml:space="preserve">Healthy Communities and Injury Prevention - </t>
    </r>
    <r>
      <rPr>
        <b/>
        <i/>
        <sz val="9"/>
        <color rgb="FF0070C0"/>
        <rFont val="Calibri"/>
        <family val="2"/>
        <scheme val="minor"/>
      </rPr>
      <t>obsolete</t>
    </r>
  </si>
  <si>
    <r>
      <t>Young Adult Health -</t>
    </r>
    <r>
      <rPr>
        <b/>
        <i/>
        <sz val="9"/>
        <color rgb="FF0070C0"/>
        <rFont val="Calibri"/>
        <family val="2"/>
        <scheme val="minor"/>
      </rPr>
      <t xml:space="preserve"> obsolete</t>
    </r>
  </si>
  <si>
    <r>
      <t xml:space="preserve">Senior Dental Health </t>
    </r>
    <r>
      <rPr>
        <i/>
        <sz val="9"/>
        <color theme="1"/>
        <rFont val="Calibri"/>
        <family val="2"/>
        <scheme val="minor"/>
      </rPr>
      <t>(flow-through with offset funding)</t>
    </r>
  </si>
  <si>
    <r>
      <t>Emergency Management -</t>
    </r>
    <r>
      <rPr>
        <b/>
        <i/>
        <sz val="9"/>
        <color rgb="FF0070C0"/>
        <rFont val="Calibri"/>
        <family val="2"/>
        <scheme val="minor"/>
      </rPr>
      <t xml:space="preserve"> Management role replaced by Specialist role, under PP&amp;E</t>
    </r>
    <r>
      <rPr>
        <b/>
        <sz val="11"/>
        <color rgb="FF0070C0"/>
        <rFont val="Calibri"/>
        <family val="2"/>
        <scheme val="minor"/>
      </rPr>
      <t>*</t>
    </r>
  </si>
  <si>
    <t xml:space="preserve">Program Planning &amp; Evaluation </t>
  </si>
  <si>
    <t>Health Equity/SDOH and Nursing Practice Lead</t>
  </si>
  <si>
    <t>Transferred in from Office of the Chief Nursing Officer.</t>
  </si>
  <si>
    <r>
      <t xml:space="preserve">Sexual Health </t>
    </r>
    <r>
      <rPr>
        <b/>
        <sz val="11"/>
        <color rgb="FFFF0000"/>
        <rFont val="Calibri"/>
        <family val="2"/>
        <scheme val="minor"/>
      </rPr>
      <t xml:space="preserve"> </t>
    </r>
  </si>
  <si>
    <r>
      <t xml:space="preserve">Infectious Disease Control  </t>
    </r>
    <r>
      <rPr>
        <i/>
        <sz val="9"/>
        <rFont val="Calibri"/>
        <family val="2"/>
        <scheme val="minor"/>
      </rPr>
      <t>(includes FoodNet from MLHU2)</t>
    </r>
  </si>
  <si>
    <t>Realignment of Health &amp; Saftey Advisor (from COVID).</t>
  </si>
  <si>
    <t>Realignment of Project Coordinator (to PP&amp;E).</t>
  </si>
  <si>
    <r>
      <t xml:space="preserve">Strategy, Risk &amp; Privacy </t>
    </r>
    <r>
      <rPr>
        <i/>
        <sz val="11"/>
        <color theme="1"/>
        <rFont val="Calibri"/>
        <family val="2"/>
        <scheme val="minor"/>
      </rPr>
      <t>(name changed to Strategic Projects)</t>
    </r>
  </si>
  <si>
    <t>Realignment of Executive Assistant to the CEO.</t>
  </si>
  <si>
    <t>Disinvest in 0.5 FTE Administrative Assistant to the Director.</t>
  </si>
  <si>
    <r>
      <t xml:space="preserve">Child Health </t>
    </r>
    <r>
      <rPr>
        <b/>
        <i/>
        <sz val="11"/>
        <color rgb="FF0070C0"/>
        <rFont val="Calibri"/>
        <family val="2"/>
        <scheme val="minor"/>
      </rPr>
      <t>(re-org 2023, became obsolete)</t>
    </r>
    <r>
      <rPr>
        <sz val="11"/>
        <color theme="1"/>
        <rFont val="Calibri"/>
        <family val="2"/>
        <scheme val="minor"/>
      </rPr>
      <t>.</t>
    </r>
  </si>
  <si>
    <r>
      <t xml:space="preserve">Elementary School Team </t>
    </r>
    <r>
      <rPr>
        <b/>
        <i/>
        <sz val="10"/>
        <color rgb="FF0070C0"/>
        <rFont val="Calibri"/>
        <family val="2"/>
        <scheme val="minor"/>
      </rPr>
      <t>(re-org 2023, replaces Child Health)</t>
    </r>
    <r>
      <rPr>
        <sz val="11"/>
        <color theme="1"/>
        <rFont val="Calibri"/>
        <family val="2"/>
        <scheme val="minor"/>
      </rPr>
      <t>.</t>
    </r>
  </si>
  <si>
    <r>
      <t>Chronic Disease and Tobacco Control</t>
    </r>
    <r>
      <rPr>
        <b/>
        <i/>
        <sz val="11"/>
        <color rgb="FF0070C0"/>
        <rFont val="Calibri"/>
        <family val="2"/>
        <scheme val="minor"/>
      </rPr>
      <t xml:space="preserve"> (re-org 2023, became obsolete)</t>
    </r>
    <r>
      <rPr>
        <sz val="11"/>
        <color theme="1"/>
        <rFont val="Calibri"/>
        <family val="2"/>
        <scheme val="minor"/>
      </rPr>
      <t>.</t>
    </r>
  </si>
  <si>
    <r>
      <t xml:space="preserve">Substance Use Team </t>
    </r>
    <r>
      <rPr>
        <b/>
        <i/>
        <sz val="10"/>
        <color rgb="FF0070C0"/>
        <rFont val="Calibri"/>
        <family val="2"/>
        <scheme val="minor"/>
      </rPr>
      <t>(re-org 2023, replaces Chronic Disease and Tobacco Control and SFO -Protection and Enforcement )</t>
    </r>
    <r>
      <rPr>
        <sz val="11"/>
        <color theme="1"/>
        <rFont val="Calibri"/>
        <family val="2"/>
        <scheme val="minor"/>
      </rPr>
      <t>.</t>
    </r>
  </si>
  <si>
    <r>
      <t xml:space="preserve">Healthy Communities and Injury Prevention </t>
    </r>
    <r>
      <rPr>
        <b/>
        <i/>
        <sz val="11"/>
        <color rgb="FF0070C0"/>
        <rFont val="Calibri"/>
        <family val="2"/>
        <scheme val="minor"/>
      </rPr>
      <t>(re-org 2023, became obsolete)</t>
    </r>
    <r>
      <rPr>
        <sz val="11"/>
        <color theme="1"/>
        <rFont val="Calibri"/>
        <family val="2"/>
        <scheme val="minor"/>
      </rPr>
      <t>.</t>
    </r>
  </si>
  <si>
    <r>
      <t xml:space="preserve">Community Health Promotion </t>
    </r>
    <r>
      <rPr>
        <b/>
        <i/>
        <sz val="10"/>
        <color rgb="FF0070C0"/>
        <rFont val="Calibri"/>
        <family val="2"/>
        <scheme val="minor"/>
      </rPr>
      <t>(re-org 2023, replaces Healthy Communities and Injury Prevention)</t>
    </r>
    <r>
      <rPr>
        <sz val="11"/>
        <color theme="1"/>
        <rFont val="Calibri"/>
        <family val="2"/>
        <scheme val="minor"/>
      </rPr>
      <t>.</t>
    </r>
  </si>
  <si>
    <r>
      <t xml:space="preserve">Young Adult Health </t>
    </r>
    <r>
      <rPr>
        <b/>
        <i/>
        <sz val="11"/>
        <color rgb="FF0070C0"/>
        <rFont val="Calibri"/>
        <family val="2"/>
        <scheme val="minor"/>
      </rPr>
      <t>(re-org 2023, became obsolete)</t>
    </r>
    <r>
      <rPr>
        <sz val="11"/>
        <color theme="1"/>
        <rFont val="Calibri"/>
        <family val="2"/>
        <scheme val="minor"/>
      </rPr>
      <t>.</t>
    </r>
  </si>
  <si>
    <r>
      <t xml:space="preserve">Secondary School Team </t>
    </r>
    <r>
      <rPr>
        <b/>
        <i/>
        <sz val="10"/>
        <color rgb="FF0070C0"/>
        <rFont val="Calibri"/>
        <family val="2"/>
        <scheme val="minor"/>
      </rPr>
      <t>(re-org 2023, replaces Young Adult Health)</t>
    </r>
    <r>
      <rPr>
        <sz val="11"/>
        <color theme="1"/>
        <rFont val="Calibri"/>
        <family val="2"/>
        <scheme val="minor"/>
      </rPr>
      <t>.</t>
    </r>
  </si>
  <si>
    <t>Transferred in from Environmental Health &amp; Infectious Disease Division.</t>
  </si>
  <si>
    <t>Realignment of staff between Oral Health and Senior's Dental.</t>
  </si>
  <si>
    <t>Disinvest in Program Manager and Youth Leaders, no longer funded.</t>
  </si>
  <si>
    <t>Realignment of staff between Oral Health and Senior's Dental. Increase to accommodate Strathroy capacity.</t>
  </si>
  <si>
    <t>Disinvest in Data Analyst.</t>
  </si>
  <si>
    <t>Transferred out to Environmental Health &amp; Infectious Disease.</t>
  </si>
  <si>
    <t>Includes Program Planning &amp; Evaluation, Emergency Management Specialist, and Library Services.</t>
  </si>
  <si>
    <t>Emergency Management (role obsolete and replaced by Emergency Management Specialist, see above Program Planning &amp; Evaluation).</t>
  </si>
  <si>
    <t>Transferred in from OMOH (Clinical Support Team).</t>
  </si>
  <si>
    <t>Reduced VBD students from 3.03 to 2.1 to represent a 30% decline.</t>
  </si>
  <si>
    <r>
      <rPr>
        <i/>
        <sz val="11"/>
        <color theme="1"/>
        <rFont val="Calibri"/>
        <family val="2"/>
        <scheme val="minor"/>
      </rPr>
      <t xml:space="preserve">Realignment resulted in 1.0 FTE </t>
    </r>
    <r>
      <rPr>
        <sz val="11"/>
        <color theme="1"/>
        <rFont val="Calibri"/>
        <family val="2"/>
        <scheme val="minor"/>
      </rPr>
      <t>Communications Coordinator role.</t>
    </r>
  </si>
  <si>
    <r>
      <rPr>
        <b/>
        <i/>
        <sz val="11"/>
        <color rgb="FF0070C0"/>
        <rFont val="Calibri"/>
        <family val="2"/>
        <scheme val="minor"/>
      </rPr>
      <t>New</t>
    </r>
    <r>
      <rPr>
        <sz val="11"/>
        <color theme="1"/>
        <rFont val="Calibri"/>
        <family val="2"/>
        <scheme val="minor"/>
      </rPr>
      <t>: Re-invest in 1.0 FTE Payroll &amp; Benefits Administrator.</t>
    </r>
  </si>
  <si>
    <r>
      <rPr>
        <b/>
        <i/>
        <sz val="11"/>
        <color rgb="FF0070C0"/>
        <rFont val="Calibri"/>
        <family val="2"/>
        <scheme val="minor"/>
      </rPr>
      <t>New</t>
    </r>
    <r>
      <rPr>
        <i/>
        <sz val="11"/>
        <color theme="1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1.0 FTE Manager of IT role. No funding for Special Projects in 2023.</t>
    </r>
  </si>
  <si>
    <r>
      <rPr>
        <b/>
        <i/>
        <sz val="11"/>
        <color rgb="FF0070C0"/>
        <rFont val="Calibri"/>
        <family val="2"/>
        <scheme val="minor"/>
      </rPr>
      <t>New</t>
    </r>
    <r>
      <rPr>
        <sz val="11"/>
        <color theme="1"/>
        <rFont val="Calibri"/>
        <family val="2"/>
        <scheme val="minor"/>
      </rPr>
      <t>: 1.0 FTE Director; partially offset with staff realignment.</t>
    </r>
  </si>
  <si>
    <t>Realigment of Executive Assistant to AMOH.</t>
  </si>
  <si>
    <r>
      <rPr>
        <b/>
        <i/>
        <sz val="11"/>
        <color rgb="FF0070C0"/>
        <rFont val="Calibri"/>
        <family val="2"/>
        <scheme val="minor"/>
      </rPr>
      <t>New</t>
    </r>
    <r>
      <rPr>
        <b/>
        <i/>
        <sz val="11"/>
        <color theme="1"/>
        <rFont val="Calibri"/>
        <family val="2"/>
        <scheme val="minor"/>
      </rPr>
      <t xml:space="preserve">: </t>
    </r>
    <r>
      <rPr>
        <sz val="11"/>
        <color theme="1"/>
        <rFont val="Calibri"/>
        <family val="2"/>
        <scheme val="minor"/>
      </rPr>
      <t>1.0 FTE Receiving &amp; Operations Coordinator (previously funded through COVID).</t>
    </r>
  </si>
  <si>
    <r>
      <rPr>
        <b/>
        <i/>
        <sz val="11"/>
        <color rgb="FF0070C0"/>
        <rFont val="Calibri"/>
        <family val="2"/>
        <scheme val="minor"/>
      </rPr>
      <t>New</t>
    </r>
    <r>
      <rPr>
        <sz val="11"/>
        <color theme="1"/>
        <rFont val="Calibri"/>
        <family val="2"/>
        <scheme val="minor"/>
      </rPr>
      <t>: 1.0 FTE Associate Manager; partially offset with staff realignment.</t>
    </r>
  </si>
  <si>
    <t>Includes 0.5 FTE from Haines Food Safety Program.</t>
  </si>
  <si>
    <t>Includes 1.0 FTE from FoodNet Canada Program (under MLHU2) that was not in the 2022 Buget, in error.</t>
  </si>
  <si>
    <t>Disinvest in 1.0 FTE Health Promoter. HIV/HEP Program completed in 2022 (MLHU2).</t>
  </si>
  <si>
    <t>Transferred to Healthy Living; see School Focused Nurses Initiative.</t>
  </si>
  <si>
    <t>Realigment of staff between Company 1 &amp; 2. Disinvest in 5.0 FTE vacant PHN roles.</t>
  </si>
  <si>
    <t>GL Acct Description</t>
  </si>
  <si>
    <t>Depart</t>
  </si>
  <si>
    <t>Department Description</t>
  </si>
  <si>
    <t>B2023</t>
  </si>
  <si>
    <t>Budget Comments</t>
  </si>
  <si>
    <t>30003-811-000, Grants-MOH MenC</t>
  </si>
  <si>
    <t>811</t>
  </si>
  <si>
    <t>811, Vaccine Preventable Disease</t>
  </si>
  <si>
    <t>This is the funding we received from the SAR reporting vaccines.</t>
  </si>
  <si>
    <t>30005-811-000, Grants MOH - HPV Gardasil</t>
  </si>
  <si>
    <t>30006-811-000, Grants - MOH - Flu Clinics</t>
  </si>
  <si>
    <t>30050-814-000, Shared Grant Income IPAC</t>
  </si>
  <si>
    <t>814</t>
  </si>
  <si>
    <t xml:space="preserve">814, Infectious Disease </t>
  </si>
  <si>
    <t>35500-800-000, Revenues-Property Search</t>
  </si>
  <si>
    <t>800</t>
  </si>
  <si>
    <t>800, Corporate Admin</t>
  </si>
  <si>
    <t>Amount estimated.  DJ.</t>
  </si>
  <si>
    <t>36000-800-000, Miscellaneous Revenue</t>
  </si>
  <si>
    <t>36000-830-000, Misc Rev-Dental Prev</t>
  </si>
  <si>
    <t>830</t>
  </si>
  <si>
    <t>830, Dental Prevention</t>
  </si>
  <si>
    <t>36000-840-000, Miscellaneous Revenue</t>
  </si>
  <si>
    <t>840</t>
  </si>
  <si>
    <t>840, Associate Medical Officer of Health</t>
  </si>
  <si>
    <t>AMOH teaching / seminars / etc.</t>
  </si>
  <si>
    <t>36200-812-000, OHIP Billings - FP Clinic</t>
  </si>
  <si>
    <t>36201-811-000, Vacc Rev-Hepatitis A - CD VPD</t>
  </si>
  <si>
    <t>36201-812-000, Physician charge - STI Clinic</t>
  </si>
  <si>
    <t>812</t>
  </si>
  <si>
    <t>812, Sexual Health</t>
  </si>
  <si>
    <t>Estimated.  DJ.</t>
  </si>
  <si>
    <t>36207-811-000, Vaccine Revenue - Rabavert (Rabies)</t>
  </si>
  <si>
    <t>36208-811-000, Misc. Revenue Garadasil</t>
  </si>
  <si>
    <t>36300-812-000, Rev-Contraceptive Sales</t>
  </si>
  <si>
    <t>38000-800-000, Rev - C. Beynon's Scholarship Fund</t>
  </si>
  <si>
    <t>Estimated based on actual trending.  DJ.</t>
  </si>
  <si>
    <t>Incr / (Decr) over 2022</t>
  </si>
  <si>
    <t>Community Based Immunization Outreach</t>
  </si>
  <si>
    <t>Immunization Monitoring and Surveillance</t>
  </si>
  <si>
    <t>Vaccine Administration</t>
  </si>
  <si>
    <t>Vaccine Management</t>
  </si>
  <si>
    <t xml:space="preserve">Health Equity </t>
  </si>
  <si>
    <t>Foundational Standards</t>
  </si>
  <si>
    <t>Non-Mandatory Oral Health</t>
  </si>
  <si>
    <t xml:space="preserve">Vector-Borne Diseases </t>
  </si>
  <si>
    <t>Infectious Disease Control</t>
  </si>
  <si>
    <t>Oral Health Assessment and Surveillance</t>
  </si>
  <si>
    <t>Child Visual Health and Vision Screening</t>
  </si>
  <si>
    <t>Immunization for Children in Schools and Licensed Care Settings</t>
  </si>
  <si>
    <t>Corporate Admin</t>
  </si>
  <si>
    <t>Middlesex London Health Unit</t>
  </si>
  <si>
    <t>2023 BOARD OF HEALTH BUDGET SUMMARY</t>
  </si>
  <si>
    <t>Notes to Budget Summary - not updated.  These notes relate to 2022 budget.</t>
  </si>
  <si>
    <t>Building Occupancy</t>
  </si>
  <si>
    <t>Recoveries</t>
  </si>
  <si>
    <t>Other Program Expenditures</t>
  </si>
  <si>
    <t>City of London</t>
  </si>
  <si>
    <t>County of Middlesex</t>
  </si>
  <si>
    <t>Seniors Dental</t>
  </si>
  <si>
    <r>
      <t xml:space="preserve">Information Technology </t>
    </r>
    <r>
      <rPr>
        <i/>
        <sz val="11"/>
        <color theme="1"/>
        <rFont val="Calibri"/>
        <family val="2"/>
        <scheme val="minor"/>
      </rPr>
      <t>(IT)</t>
    </r>
  </si>
  <si>
    <t>Health Standard / Program</t>
  </si>
  <si>
    <t>Menu Labelling</t>
  </si>
  <si>
    <t>Tanning Beds</t>
  </si>
  <si>
    <t xml:space="preserve">   Reported ASP Budget</t>
  </si>
  <si>
    <t xml:space="preserve">   + MLHU2</t>
  </si>
  <si>
    <t xml:space="preserve">    + CLIF</t>
  </si>
  <si>
    <t>Total ICDPC</t>
  </si>
  <si>
    <t>Alcohol</t>
  </si>
  <si>
    <t>Cannabis</t>
  </si>
  <si>
    <t>Other Drugs</t>
  </si>
  <si>
    <t>Harm Reduction Program Enhancement</t>
  </si>
  <si>
    <t>Smoke-Free Ontario</t>
  </si>
  <si>
    <t>ASP Program Costs</t>
  </si>
  <si>
    <t>Indirect Costs</t>
  </si>
  <si>
    <t>Total ASP Budget</t>
  </si>
  <si>
    <t xml:space="preserve">   + Adjust MOH/AMOH Salary Comp</t>
  </si>
  <si>
    <t xml:space="preserve">   + Add Back Misc Revenue</t>
  </si>
  <si>
    <t>Division / Department</t>
  </si>
  <si>
    <t>Expenses by Grouping</t>
  </si>
  <si>
    <t>Revenue by Funder</t>
  </si>
  <si>
    <t>2024 Board of Health Budget Summary</t>
  </si>
  <si>
    <t>Incr / (Decr) over 2023</t>
  </si>
  <si>
    <t>Over 2023</t>
  </si>
  <si>
    <t>2024</t>
  </si>
  <si>
    <t>Re-Org effective January 1, 2024</t>
  </si>
  <si>
    <t>Office of the Director, PHF</t>
  </si>
  <si>
    <t>Emergency Management &amp; Strategic Advisor</t>
  </si>
  <si>
    <t>Strategy, Planning &amp; Performance</t>
  </si>
  <si>
    <t>Library Services</t>
  </si>
  <si>
    <t>Health Equity &amp; Indigenous Reconciliation</t>
  </si>
  <si>
    <t>Office of the Director, FCH</t>
  </si>
  <si>
    <t>NFP &amp; Early Years Group Programs</t>
  </si>
  <si>
    <t>Healthy Babies Health Children</t>
  </si>
  <si>
    <t>Social Marketing &amp; Health Systems Partnerships</t>
  </si>
  <si>
    <t>Municipal &amp; Community Health Promotion</t>
  </si>
  <si>
    <t>Total Family &amp; Community Health</t>
  </si>
  <si>
    <t>Total Public Health Foundations</t>
  </si>
  <si>
    <t>Chief Nursing Officer</t>
  </si>
  <si>
    <t>-</t>
  </si>
  <si>
    <t>2024 Annual Budget</t>
  </si>
  <si>
    <t>April 18, 2024</t>
  </si>
  <si>
    <t>Budget $'s</t>
  </si>
  <si>
    <t>Office of the Director, EHIDCS</t>
  </si>
  <si>
    <t>City of London Funding for Cannabis Legalization</t>
  </si>
  <si>
    <t>Senior Dental Health</t>
  </si>
  <si>
    <t xml:space="preserve">Sexual Health  </t>
  </si>
  <si>
    <t>Oral Health &amp; Clinical Support Services</t>
  </si>
  <si>
    <t>Office of the Chief Executive Officer</t>
  </si>
  <si>
    <r>
      <t xml:space="preserve">Communications  </t>
    </r>
    <r>
      <rPr>
        <i/>
        <sz val="9"/>
        <color theme="1"/>
        <rFont val="Calibri"/>
        <family val="2"/>
        <scheme val="minor"/>
      </rPr>
      <t>(previously Communications &amp; Healthcare Provider Outreach)</t>
    </r>
  </si>
  <si>
    <r>
      <t>Privacy, Risk &amp; Client Relations</t>
    </r>
    <r>
      <rPr>
        <sz val="11"/>
        <color rgb="FF0070C0"/>
        <rFont val="Calibri"/>
        <family val="2"/>
        <scheme val="minor"/>
      </rPr>
      <t xml:space="preserve"> </t>
    </r>
    <r>
      <rPr>
        <i/>
        <sz val="9"/>
        <color rgb="FF0070C0"/>
        <rFont val="Calibri"/>
        <family val="2"/>
        <scheme val="minor"/>
      </rPr>
      <t>- new</t>
    </r>
  </si>
  <si>
    <t>Officer of the Medical Officer of Health (MOH)</t>
  </si>
  <si>
    <r>
      <t xml:space="preserve">Program Planning &amp; Evaluation </t>
    </r>
    <r>
      <rPr>
        <i/>
        <sz val="9"/>
        <color rgb="FF0070C0"/>
        <rFont val="Calibri"/>
        <family val="2"/>
        <scheme val="minor"/>
      </rPr>
      <t>- moved to PHF</t>
    </r>
  </si>
  <si>
    <r>
      <t xml:space="preserve">Health Equity/SDOH and Nursing Practice Lead </t>
    </r>
    <r>
      <rPr>
        <i/>
        <sz val="9"/>
        <color rgb="FF0070C0"/>
        <rFont val="Calibri"/>
        <family val="2"/>
        <scheme val="minor"/>
      </rPr>
      <t>- moved to PHF</t>
    </r>
  </si>
  <si>
    <r>
      <t xml:space="preserve">Population Health Assessment &amp; Surveillance </t>
    </r>
    <r>
      <rPr>
        <i/>
        <sz val="9"/>
        <color rgb="FF0070C0"/>
        <rFont val="Calibri"/>
        <family val="2"/>
        <scheme val="minor"/>
      </rPr>
      <t>- moved to PHF</t>
    </r>
  </si>
  <si>
    <r>
      <t xml:space="preserve">Public Health Foundations (PHF) </t>
    </r>
    <r>
      <rPr>
        <i/>
        <sz val="9"/>
        <color rgb="FF0070C0"/>
        <rFont val="Calibri"/>
        <family val="2"/>
        <scheme val="minor"/>
      </rPr>
      <t>(new for 2024 budget)</t>
    </r>
  </si>
  <si>
    <r>
      <t xml:space="preserve">Environmental Health, Infectious Disease &amp; Clinical Services (EHIDCS) </t>
    </r>
    <r>
      <rPr>
        <i/>
        <sz val="9"/>
        <color theme="1"/>
        <rFont val="Calibri"/>
        <family val="2"/>
        <scheme val="minor"/>
      </rPr>
      <t>(previously EHID)</t>
    </r>
  </si>
  <si>
    <r>
      <t xml:space="preserve">Corporate Services (CS)  </t>
    </r>
    <r>
      <rPr>
        <i/>
        <sz val="9"/>
        <color theme="1"/>
        <rFont val="Calibri"/>
        <family val="2"/>
        <scheme val="minor"/>
      </rPr>
      <t>(previously Healthy Organization)</t>
    </r>
  </si>
  <si>
    <r>
      <t xml:space="preserve">Healthy Living Division (HL) </t>
    </r>
    <r>
      <rPr>
        <i/>
        <sz val="9"/>
        <color rgb="FF0070C0"/>
        <rFont val="Calibri"/>
        <family val="2"/>
        <scheme val="minor"/>
      </rPr>
      <t>(division has been discontinued for 2024 budget)</t>
    </r>
  </si>
  <si>
    <r>
      <t xml:space="preserve">Healthy Start Division </t>
    </r>
    <r>
      <rPr>
        <i/>
        <sz val="9"/>
        <color rgb="FF0070C0"/>
        <rFont val="Calibri"/>
        <family val="2"/>
        <scheme val="minor"/>
      </rPr>
      <t>(division has been discontinued for 2024 budget)</t>
    </r>
  </si>
  <si>
    <r>
      <t xml:space="preserve">Community Outreach &amp; Clinical Support Team </t>
    </r>
    <r>
      <rPr>
        <i/>
        <sz val="9"/>
        <color rgb="FF0070C0"/>
        <rFont val="Calibri"/>
        <family val="2"/>
        <scheme val="minor"/>
      </rPr>
      <t>- discontinued</t>
    </r>
  </si>
  <si>
    <t>Food Safety &amp; Health Hazards</t>
  </si>
  <si>
    <r>
      <t xml:space="preserve">Infectious Disease Control </t>
    </r>
    <r>
      <rPr>
        <i/>
        <sz val="9"/>
        <color rgb="FF0070C0"/>
        <rFont val="Calibri"/>
        <family val="2"/>
        <scheme val="minor"/>
      </rPr>
      <t>- expanded for COVID-19</t>
    </r>
  </si>
  <si>
    <r>
      <t xml:space="preserve">Vaccine Preventable Disease </t>
    </r>
    <r>
      <rPr>
        <i/>
        <sz val="9"/>
        <color rgb="FF0070C0"/>
        <rFont val="Calibri"/>
        <family val="2"/>
        <scheme val="minor"/>
      </rPr>
      <t>- expanded for COVID-19</t>
    </r>
  </si>
  <si>
    <r>
      <t xml:space="preserve">Safe Water, Tobacco Enforcement &amp; Vector-Borne Disease </t>
    </r>
    <r>
      <rPr>
        <i/>
        <sz val="9"/>
        <color rgb="FF0070C0"/>
        <rFont val="Calibri"/>
        <family val="2"/>
        <scheme val="minor"/>
      </rPr>
      <t>- expanded from 2023</t>
    </r>
  </si>
  <si>
    <r>
      <t xml:space="preserve">Family &amp; Community Health (FCH) </t>
    </r>
    <r>
      <rPr>
        <i/>
        <sz val="9"/>
        <color rgb="FF0070C0"/>
        <rFont val="Calibri"/>
        <family val="2"/>
        <scheme val="minor"/>
      </rPr>
      <t>(new for 2024 budget)</t>
    </r>
  </si>
  <si>
    <r>
      <t xml:space="preserve">Office of the Director </t>
    </r>
    <r>
      <rPr>
        <i/>
        <sz val="9"/>
        <color rgb="FF0070C0"/>
        <rFont val="Calibri"/>
        <family val="2"/>
        <scheme val="minor"/>
      </rPr>
      <t>- discontinued</t>
    </r>
  </si>
  <si>
    <r>
      <t xml:space="preserve">Senior Dental Health </t>
    </r>
    <r>
      <rPr>
        <i/>
        <sz val="9"/>
        <color rgb="FF0070C0"/>
        <rFont val="Calibri"/>
        <family val="2"/>
        <scheme val="minor"/>
      </rPr>
      <t>- move to EHIDCS</t>
    </r>
  </si>
  <si>
    <r>
      <t xml:space="preserve">Elementary School Team </t>
    </r>
    <r>
      <rPr>
        <i/>
        <sz val="9"/>
        <color rgb="FF0070C0"/>
        <rFont val="Calibri"/>
        <family val="2"/>
        <scheme val="minor"/>
      </rPr>
      <t>- move to FCH &amp; merge as School Health</t>
    </r>
  </si>
  <si>
    <r>
      <t xml:space="preserve">Secondary School Team </t>
    </r>
    <r>
      <rPr>
        <i/>
        <sz val="9"/>
        <color rgb="FF0070C0"/>
        <rFont val="Calibri"/>
        <family val="2"/>
        <scheme val="minor"/>
      </rPr>
      <t>- move to FCH &amp; merge as School Health</t>
    </r>
  </si>
  <si>
    <r>
      <t xml:space="preserve">Community Health Promotion </t>
    </r>
    <r>
      <rPr>
        <i/>
        <sz val="9"/>
        <color rgb="FF0070C0"/>
        <rFont val="Calibri"/>
        <family val="2"/>
        <scheme val="minor"/>
      </rPr>
      <t>- move to FCH &amp; merge with Municipal/Comm Health Promo</t>
    </r>
  </si>
  <si>
    <r>
      <t xml:space="preserve">School Focused Nurses Initiative </t>
    </r>
    <r>
      <rPr>
        <i/>
        <sz val="9"/>
        <color rgb="FF0070C0"/>
        <rFont val="Calibri"/>
        <family val="2"/>
        <scheme val="minor"/>
      </rPr>
      <t>- discontinued (100% funded program)</t>
    </r>
  </si>
  <si>
    <r>
      <t xml:space="preserve">Substance Use Team </t>
    </r>
    <r>
      <rPr>
        <i/>
        <sz val="9"/>
        <color rgb="FF0070C0"/>
        <rFont val="Calibri"/>
        <family val="2"/>
        <scheme val="minor"/>
      </rPr>
      <t>- move to FCH &amp; merge with Municipal/Comm Health Promo</t>
    </r>
  </si>
  <si>
    <r>
      <t xml:space="preserve">Oral Health </t>
    </r>
    <r>
      <rPr>
        <i/>
        <sz val="9"/>
        <color rgb="FF0070C0"/>
        <rFont val="Calibri"/>
        <family val="2"/>
        <scheme val="minor"/>
      </rPr>
      <t>- move to EHIDCS</t>
    </r>
  </si>
  <si>
    <r>
      <t xml:space="preserve">City of London Funding for Cannabis Legalization </t>
    </r>
    <r>
      <rPr>
        <i/>
        <sz val="9"/>
        <color rgb="FF0070C0"/>
        <rFont val="Calibri"/>
        <family val="2"/>
        <scheme val="minor"/>
      </rPr>
      <t>- move to EHIDCS</t>
    </r>
  </si>
  <si>
    <r>
      <t xml:space="preserve">Southwest Tobacco Control Area Network </t>
    </r>
    <r>
      <rPr>
        <i/>
        <sz val="9"/>
        <color rgb="FF0070C0"/>
        <rFont val="Calibri"/>
        <family val="2"/>
        <scheme val="minor"/>
      </rPr>
      <t>- move to FCH &amp; merge with Municipal/Comm Health Promo</t>
    </r>
  </si>
  <si>
    <t>Ministry of Health &amp; Long-Term Care - Mitigation Funding</t>
  </si>
  <si>
    <t>MIDDLESEX-LONDON HEALTH UNIT - 2024 ASP Budget Summary</t>
  </si>
  <si>
    <t>Food Systems &amp; Nutrition</t>
  </si>
  <si>
    <t>General Mental Health Promotion</t>
  </si>
  <si>
    <t>Ontario Seniors Dental Care Program</t>
  </si>
  <si>
    <t>Health Hazard Program</t>
  </si>
  <si>
    <t>Active Transportation and Built Environment</t>
  </si>
  <si>
    <t>Ultraviolet Radiation &amp; Sun Safety</t>
  </si>
  <si>
    <t>Physical Activity &amp; Sedentary Behaviours</t>
  </si>
  <si>
    <t>Perinatal Mental Health Promotion</t>
  </si>
  <si>
    <t>Healthy Environments and Climate Change Program</t>
  </si>
  <si>
    <t>Early Childhood Development</t>
  </si>
  <si>
    <t>Infant Nutrition</t>
  </si>
  <si>
    <t>COVID-19 Vaccine Program</t>
  </si>
  <si>
    <t>Drinking Water Program</t>
  </si>
  <si>
    <t>Recreational Water Program</t>
  </si>
  <si>
    <t>Healthy Smiles Ontario Program</t>
  </si>
  <si>
    <t>Adult Injury Prevention</t>
  </si>
  <si>
    <t>Needle Syringe Program</t>
  </si>
  <si>
    <t>Childhood Injury Prevention</t>
  </si>
  <si>
    <t>Intimate Partner Violence Prevention</t>
  </si>
  <si>
    <t>Privacy, Risks &amp; Client Relations</t>
  </si>
  <si>
    <t>MOHLTC (100%) *</t>
  </si>
  <si>
    <t>* Needle Exchange $19k / PHI Practicum $20k.</t>
  </si>
  <si>
    <r>
      <t xml:space="preserve">Salaries &amp; Wages </t>
    </r>
    <r>
      <rPr>
        <i/>
        <sz val="9"/>
        <color theme="1"/>
        <rFont val="Calibri"/>
        <family val="2"/>
        <scheme val="minor"/>
      </rPr>
      <t>(net of gap $751,364)</t>
    </r>
  </si>
  <si>
    <r>
      <t xml:space="preserve">Benefits </t>
    </r>
    <r>
      <rPr>
        <i/>
        <sz val="9"/>
        <color theme="1"/>
        <rFont val="Calibri"/>
        <family val="2"/>
        <scheme val="minor"/>
      </rPr>
      <t>(net of gap $189,880))</t>
    </r>
  </si>
  <si>
    <t>Reconcile to Consolidated Budget</t>
  </si>
  <si>
    <t xml:space="preserve">   - GAP</t>
  </si>
  <si>
    <t xml:space="preserve">   Total Health Unit Expenses</t>
  </si>
  <si>
    <t>Ministry of Health &amp; Long-Term Care (100% - Needle Exchange/PHI Practicum)</t>
  </si>
  <si>
    <r>
      <t xml:space="preserve">Other Revenue </t>
    </r>
    <r>
      <rPr>
        <i/>
        <sz val="11"/>
        <color theme="1"/>
        <rFont val="Calibri"/>
        <family val="2"/>
        <scheme val="minor"/>
      </rPr>
      <t>(includes IPAC)</t>
    </r>
  </si>
  <si>
    <t>Ministry of Health &amp; Long-Term Care (100% - Senior Dental)</t>
  </si>
  <si>
    <t>Ministry of Health &amp; Long-Term Care (100% - COVID-19)</t>
  </si>
  <si>
    <t>Ministry of Health &amp; Long-Term Care (100% - School Focused Nurses Initiative)</t>
  </si>
  <si>
    <t>Ministry of Children, Community &amp; Social Services</t>
  </si>
  <si>
    <r>
      <t xml:space="preserve">Office of the Director </t>
    </r>
    <r>
      <rPr>
        <i/>
        <sz val="9"/>
        <color rgb="FF0070C0"/>
        <rFont val="Calibri"/>
        <family val="2"/>
        <scheme val="minor"/>
      </rPr>
      <t>- move to FCH</t>
    </r>
  </si>
  <si>
    <r>
      <t xml:space="preserve">Best Beginnings </t>
    </r>
    <r>
      <rPr>
        <i/>
        <sz val="9"/>
        <color rgb="FF0070C0"/>
        <rFont val="Calibri"/>
        <family val="2"/>
        <scheme val="minor"/>
      </rPr>
      <t>- move to FCH</t>
    </r>
  </si>
  <si>
    <r>
      <t xml:space="preserve">Healthy Beginnings Visiting &amp; Group Programs </t>
    </r>
    <r>
      <rPr>
        <i/>
        <sz val="9"/>
        <color rgb="FF0070C0"/>
        <rFont val="Calibri"/>
        <family val="2"/>
        <scheme val="minor"/>
      </rPr>
      <t>- move to FCH</t>
    </r>
  </si>
  <si>
    <r>
      <t xml:space="preserve">Early Years Community Health Promotion </t>
    </r>
    <r>
      <rPr>
        <i/>
        <sz val="9"/>
        <color rgb="FF0070C0"/>
        <rFont val="Calibri"/>
        <family val="2"/>
        <scheme val="minor"/>
      </rPr>
      <t>- move to FCH &amp; merge with Municipal/Comm Health Promo</t>
    </r>
  </si>
  <si>
    <r>
      <t xml:space="preserve">Healthy Families Home Visiting </t>
    </r>
    <r>
      <rPr>
        <i/>
        <sz val="9"/>
        <color rgb="FF0070C0"/>
        <rFont val="Calibri"/>
        <family val="2"/>
        <scheme val="minor"/>
      </rPr>
      <t>- move to FCH</t>
    </r>
  </si>
  <si>
    <r>
      <t xml:space="preserve">Smart Start for Babies </t>
    </r>
    <r>
      <rPr>
        <i/>
        <sz val="9"/>
        <color theme="1"/>
        <rFont val="Calibri"/>
        <family val="2"/>
        <scheme val="minor"/>
      </rPr>
      <t>(from MLHU2)</t>
    </r>
    <r>
      <rPr>
        <sz val="11"/>
        <color theme="1"/>
        <rFont val="Calibri"/>
        <family val="2"/>
        <scheme val="minor"/>
      </rPr>
      <t xml:space="preserve"> </t>
    </r>
    <r>
      <rPr>
        <i/>
        <sz val="9"/>
        <color rgb="FF0070C0"/>
        <rFont val="Calibri"/>
        <family val="2"/>
        <scheme val="minor"/>
      </rPr>
      <t>- move to FCH</t>
    </r>
  </si>
  <si>
    <t xml:space="preserve">  Adjusted Total Expenses &amp; FTE</t>
  </si>
  <si>
    <t xml:space="preserve">  Consolidated Budgeted Expenses &amp; FTE</t>
  </si>
  <si>
    <r>
      <t xml:space="preserve">Library Shared Services </t>
    </r>
    <r>
      <rPr>
        <i/>
        <sz val="11"/>
        <color theme="0" tint="-0.499984740745262"/>
        <rFont val="Calibri"/>
        <family val="2"/>
        <scheme val="minor"/>
      </rPr>
      <t>(MLHU2)</t>
    </r>
  </si>
  <si>
    <r>
      <t xml:space="preserve">FoodNet Canada </t>
    </r>
    <r>
      <rPr>
        <i/>
        <sz val="11"/>
        <color theme="0" tint="-0.499984740745262"/>
        <rFont val="Calibri"/>
        <family val="2"/>
        <scheme val="minor"/>
      </rPr>
      <t>(MLHU2)</t>
    </r>
  </si>
  <si>
    <r>
      <t xml:space="preserve">Best Beginnings </t>
    </r>
    <r>
      <rPr>
        <i/>
        <sz val="11"/>
        <color theme="0" tint="-0.499984740745262"/>
        <rFont val="Calibri"/>
        <family val="2"/>
        <scheme val="minor"/>
      </rPr>
      <t>(MLHU2)</t>
    </r>
  </si>
  <si>
    <r>
      <t xml:space="preserve">Smart Start for Babies </t>
    </r>
    <r>
      <rPr>
        <i/>
        <sz val="11"/>
        <color theme="0" tint="-0.499984740745262"/>
        <rFont val="Calibri"/>
        <family val="2"/>
        <scheme val="minor"/>
      </rPr>
      <t>(MLHU2)</t>
    </r>
  </si>
  <si>
    <r>
      <t xml:space="preserve">Strategy, Risk &amp; Privacy </t>
    </r>
    <r>
      <rPr>
        <i/>
        <sz val="9"/>
        <color rgb="FF0070C0"/>
        <rFont val="Calibri"/>
        <family val="2"/>
        <scheme val="minor"/>
      </rPr>
      <t>- renamed with expanded portfolio</t>
    </r>
  </si>
  <si>
    <r>
      <t xml:space="preserve">COVID-19 </t>
    </r>
    <r>
      <rPr>
        <i/>
        <sz val="9"/>
        <color rgb="FF0070C0"/>
        <rFont val="Calibri"/>
        <family val="2"/>
        <scheme val="minor"/>
      </rPr>
      <t>- discontinued (100% funded program)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</si>
</sst>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_);_(* \(#,##0\);_(* &quot;-&quot;??_);_(@_)"/>
    <numFmt numFmtId="167" formatCode="_-&quot;$&quot;* #,##0_-;\-&quot;$&quot;* #,##0_-;_-&quot;$&quot;* &quot;-&quot;??_-;_-@_-"/>
    <numFmt numFmtId="168" formatCode="0.0%;\(0.0%\)"/>
    <numFmt numFmtId="169" formatCode="#,##0.0_);\(#,##0.0\)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2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0"/>
      <color rgb="FF0070C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i/>
      <sz val="9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9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entury Gothic"/>
      <family val="2"/>
    </font>
    <font>
      <sz val="10"/>
      <name val="Arial"/>
      <family val="2"/>
    </font>
    <font>
      <u/>
      <sz val="11"/>
      <color theme="10"/>
      <name val="Century Gothic"/>
      <family val="2"/>
    </font>
    <font>
      <u/>
      <sz val="12"/>
      <color indexed="12"/>
      <name val="Arial"/>
      <family val="2"/>
    </font>
    <font>
      <sz val="8"/>
      <name val="Arial"/>
      <family val="2"/>
    </font>
    <font>
      <sz val="11"/>
      <color rgb="FF0070C0"/>
      <name val="Calibri"/>
      <family val="2"/>
      <scheme val="minor"/>
    </font>
    <font>
      <i/>
      <sz val="9"/>
      <color rgb="FF0070C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lightGray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 style="hair">
        <color indexed="64"/>
      </left>
      <right/>
      <top style="hair">
        <color auto="1"/>
      </top>
      <bottom/>
      <diagonal/>
    </border>
    <border>
      <left/>
      <right style="hair">
        <color indexed="64"/>
      </right>
      <top style="hair">
        <color auto="1"/>
      </top>
      <bottom/>
      <diagonal/>
    </border>
  </borders>
  <cellStyleXfs count="3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27" fillId="0" borderId="0"/>
    <xf numFmtId="44" fontId="27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/>
    <xf numFmtId="0" fontId="1" fillId="0" borderId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9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9" borderId="0" applyNumberFormat="0" applyBorder="0" applyAlignment="0" applyProtection="0"/>
    <xf numFmtId="43" fontId="28" fillId="0" borderId="0" applyFont="0" applyFill="0" applyBorder="0" applyAlignment="0" applyProtection="0"/>
    <xf numFmtId="0" fontId="30" fillId="0" borderId="0" applyNumberFormat="0" applyFont="0" applyFill="0" applyBorder="0" applyAlignment="0" applyProtection="0">
      <alignment vertical="top"/>
      <protection locked="0"/>
    </xf>
    <xf numFmtId="49" fontId="31" fillId="0" borderId="0" applyBorder="0">
      <alignment horizontal="left" vertical="center"/>
    </xf>
    <xf numFmtId="44" fontId="27" fillId="0" borderId="0" applyFont="0" applyFill="0" applyBorder="0" applyAlignment="0" applyProtection="0"/>
    <xf numFmtId="0" fontId="1" fillId="0" borderId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0" applyNumberFormat="0" applyBorder="0" applyAlignment="0" applyProtection="0"/>
    <xf numFmtId="43" fontId="28" fillId="0" borderId="0" applyFon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251">
    <xf numFmtId="0" fontId="0" fillId="0" borderId="0" xfId="0"/>
    <xf numFmtId="0" fontId="0" fillId="2" borderId="0" xfId="0" applyFill="1"/>
    <xf numFmtId="0" fontId="0" fillId="2" borderId="1" xfId="0" applyFill="1" applyBorder="1"/>
    <xf numFmtId="0" fontId="2" fillId="2" borderId="1" xfId="0" applyFont="1" applyFill="1" applyBorder="1" applyAlignment="1">
      <alignment horizontal="center"/>
    </xf>
    <xf numFmtId="0" fontId="4" fillId="2" borderId="0" xfId="0" applyFont="1" applyFill="1"/>
    <xf numFmtId="0" fontId="5" fillId="2" borderId="0" xfId="0" applyFont="1" applyFill="1"/>
    <xf numFmtId="164" fontId="0" fillId="2" borderId="0" xfId="2" applyNumberFormat="1" applyFont="1" applyFill="1"/>
    <xf numFmtId="164" fontId="0" fillId="2" borderId="0" xfId="0" applyNumberFormat="1" applyFill="1"/>
    <xf numFmtId="165" fontId="0" fillId="2" borderId="0" xfId="3" applyNumberFormat="1" applyFont="1" applyFill="1"/>
    <xf numFmtId="166" fontId="0" fillId="2" borderId="0" xfId="1" applyNumberFormat="1" applyFont="1" applyFill="1"/>
    <xf numFmtId="166" fontId="0" fillId="2" borderId="0" xfId="0" applyNumberFormat="1" applyFill="1"/>
    <xf numFmtId="0" fontId="0" fillId="2" borderId="0" xfId="0" quotePrefix="1" applyFill="1" applyAlignment="1">
      <alignment horizontal="center"/>
    </xf>
    <xf numFmtId="164" fontId="0" fillId="2" borderId="1" xfId="0" applyNumberFormat="1" applyFill="1" applyBorder="1"/>
    <xf numFmtId="2" fontId="0" fillId="2" borderId="0" xfId="0" applyNumberFormat="1" applyFill="1"/>
    <xf numFmtId="2" fontId="2" fillId="2" borderId="0" xfId="4" applyNumberFormat="1" applyFont="1" applyFill="1" applyBorder="1" applyAlignment="1">
      <alignment vertical="center" wrapText="1"/>
    </xf>
    <xf numFmtId="164" fontId="2" fillId="2" borderId="0" xfId="0" applyNumberFormat="1" applyFont="1" applyFill="1"/>
    <xf numFmtId="0" fontId="10" fillId="0" borderId="0" xfId="0" applyFont="1"/>
    <xf numFmtId="0" fontId="11" fillId="0" borderId="0" xfId="0" applyFont="1"/>
    <xf numFmtId="17" fontId="11" fillId="0" borderId="0" xfId="0" quotePrefix="1" applyNumberFormat="1" applyFont="1"/>
    <xf numFmtId="0" fontId="12" fillId="0" borderId="0" xfId="0" applyFont="1"/>
    <xf numFmtId="0" fontId="0" fillId="4" borderId="0" xfId="0" applyFill="1"/>
    <xf numFmtId="166" fontId="0" fillId="0" borderId="0" xfId="1" applyNumberFormat="1" applyFont="1" applyFill="1"/>
    <xf numFmtId="164" fontId="0" fillId="0" borderId="0" xfId="2" applyNumberFormat="1" applyFont="1" applyFill="1"/>
    <xf numFmtId="37" fontId="0" fillId="0" borderId="0" xfId="0" applyNumberFormat="1"/>
    <xf numFmtId="164" fontId="8" fillId="0" borderId="0" xfId="2" applyNumberFormat="1" applyFont="1" applyFill="1"/>
    <xf numFmtId="166" fontId="8" fillId="0" borderId="0" xfId="1" applyNumberFormat="1" applyFont="1" applyFill="1"/>
    <xf numFmtId="166" fontId="0" fillId="2" borderId="0" xfId="1" applyNumberFormat="1" applyFont="1" applyFill="1" applyBorder="1"/>
    <xf numFmtId="0" fontId="4" fillId="5" borderId="3" xfId="0" applyFont="1" applyFill="1" applyBorder="1"/>
    <xf numFmtId="164" fontId="2" fillId="5" borderId="3" xfId="2" applyNumberFormat="1" applyFont="1" applyFill="1" applyBorder="1"/>
    <xf numFmtId="164" fontId="2" fillId="5" borderId="3" xfId="0" applyNumberFormat="1" applyFont="1" applyFill="1" applyBorder="1"/>
    <xf numFmtId="165" fontId="2" fillId="5" borderId="3" xfId="3" applyNumberFormat="1" applyFont="1" applyFill="1" applyBorder="1"/>
    <xf numFmtId="0" fontId="2" fillId="5" borderId="3" xfId="0" applyFont="1" applyFill="1" applyBorder="1"/>
    <xf numFmtId="0" fontId="2" fillId="2" borderId="0" xfId="0" applyFont="1" applyFill="1"/>
    <xf numFmtId="164" fontId="2" fillId="2" borderId="0" xfId="2" applyNumberFormat="1" applyFont="1" applyFill="1" applyBorder="1"/>
    <xf numFmtId="165" fontId="2" fillId="2" borderId="0" xfId="3" applyNumberFormat="1" applyFont="1" applyFill="1" applyBorder="1"/>
    <xf numFmtId="0" fontId="2" fillId="5" borderId="2" xfId="0" applyFont="1" applyFill="1" applyBorder="1"/>
    <xf numFmtId="0" fontId="0" fillId="5" borderId="2" xfId="0" applyFill="1" applyBorder="1"/>
    <xf numFmtId="164" fontId="2" fillId="5" borderId="2" xfId="0" applyNumberFormat="1" applyFont="1" applyFill="1" applyBorder="1"/>
    <xf numFmtId="165" fontId="2" fillId="5" borderId="2" xfId="3" applyNumberFormat="1" applyFont="1" applyFill="1" applyBorder="1"/>
    <xf numFmtId="166" fontId="0" fillId="0" borderId="0" xfId="1" applyNumberFormat="1" applyFont="1" applyFill="1" applyBorder="1"/>
    <xf numFmtId="0" fontId="0" fillId="3" borderId="2" xfId="0" applyFill="1" applyBorder="1"/>
    <xf numFmtId="164" fontId="2" fillId="3" borderId="2" xfId="0" applyNumberFormat="1" applyFont="1" applyFill="1" applyBorder="1"/>
    <xf numFmtId="0" fontId="2" fillId="3" borderId="2" xfId="0" applyFont="1" applyFill="1" applyBorder="1"/>
    <xf numFmtId="39" fontId="2" fillId="5" borderId="3" xfId="0" applyNumberFormat="1" applyFont="1" applyFill="1" applyBorder="1"/>
    <xf numFmtId="39" fontId="2" fillId="5" borderId="2" xfId="0" applyNumberFormat="1" applyFont="1" applyFill="1" applyBorder="1"/>
    <xf numFmtId="39" fontId="0" fillId="0" borderId="0" xfId="0" applyNumberFormat="1"/>
    <xf numFmtId="39" fontId="2" fillId="2" borderId="0" xfId="0" applyNumberFormat="1" applyFont="1" applyFill="1" applyAlignment="1">
      <alignment horizontal="center"/>
    </xf>
    <xf numFmtId="39" fontId="2" fillId="2" borderId="1" xfId="0" quotePrefix="1" applyNumberFormat="1" applyFont="1" applyFill="1" applyBorder="1" applyAlignment="1">
      <alignment horizontal="center"/>
    </xf>
    <xf numFmtId="39" fontId="2" fillId="2" borderId="1" xfId="0" applyNumberFormat="1" applyFont="1" applyFill="1" applyBorder="1" applyAlignment="1">
      <alignment horizontal="center"/>
    </xf>
    <xf numFmtId="39" fontId="13" fillId="0" borderId="0" xfId="0" applyNumberFormat="1" applyFont="1"/>
    <xf numFmtId="39" fontId="14" fillId="0" borderId="0" xfId="0" applyNumberFormat="1" applyFont="1"/>
    <xf numFmtId="39" fontId="0" fillId="0" borderId="0" xfId="0" quotePrefix="1" applyNumberFormat="1"/>
    <xf numFmtId="166" fontId="8" fillId="2" borderId="0" xfId="1" applyNumberFormat="1" applyFont="1" applyFill="1"/>
    <xf numFmtId="166" fontId="8" fillId="0" borderId="0" xfId="1" applyNumberFormat="1" applyFont="1" applyFill="1" applyBorder="1"/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1" xfId="0" quotePrefix="1" applyFont="1" applyFill="1" applyBorder="1" applyAlignment="1">
      <alignment horizontal="center"/>
    </xf>
    <xf numFmtId="0" fontId="8" fillId="2" borderId="0" xfId="0" quotePrefix="1" applyFont="1" applyFill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8" fillId="5" borderId="3" xfId="0" quotePrefix="1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5" borderId="3" xfId="0" applyFont="1" applyFill="1" applyBorder="1" applyAlignment="1">
      <alignment horizontal="center"/>
    </xf>
    <xf numFmtId="164" fontId="0" fillId="6" borderId="0" xfId="2" applyNumberFormat="1" applyFont="1" applyFill="1"/>
    <xf numFmtId="43" fontId="0" fillId="0" borderId="0" xfId="0" applyNumberFormat="1"/>
    <xf numFmtId="166" fontId="1" fillId="2" borderId="0" xfId="1" applyNumberFormat="1" applyFont="1" applyFill="1"/>
    <xf numFmtId="0" fontId="2" fillId="7" borderId="1" xfId="0" applyFont="1" applyFill="1" applyBorder="1"/>
    <xf numFmtId="0" fontId="0" fillId="7" borderId="1" xfId="0" applyFill="1" applyBorder="1"/>
    <xf numFmtId="164" fontId="0" fillId="0" borderId="0" xfId="0" applyNumberFormat="1"/>
    <xf numFmtId="44" fontId="0" fillId="2" borderId="0" xfId="0" applyNumberFormat="1" applyFill="1"/>
    <xf numFmtId="43" fontId="0" fillId="0" borderId="0" xfId="1" applyFont="1"/>
    <xf numFmtId="0" fontId="4" fillId="0" borderId="0" xfId="0" applyFont="1"/>
    <xf numFmtId="0" fontId="5" fillId="0" borderId="0" xfId="0" applyFont="1"/>
    <xf numFmtId="164" fontId="20" fillId="2" borderId="0" xfId="0" applyNumberFormat="1" applyFont="1" applyFill="1"/>
    <xf numFmtId="0" fontId="20" fillId="2" borderId="0" xfId="0" applyFont="1" applyFill="1"/>
    <xf numFmtId="39" fontId="8" fillId="0" borderId="0" xfId="0" applyNumberFormat="1" applyFont="1"/>
    <xf numFmtId="164" fontId="9" fillId="5" borderId="3" xfId="2" applyNumberFormat="1" applyFont="1" applyFill="1" applyBorder="1"/>
    <xf numFmtId="164" fontId="9" fillId="5" borderId="3" xfId="0" applyNumberFormat="1" applyFont="1" applyFill="1" applyBorder="1"/>
    <xf numFmtId="39" fontId="21" fillId="0" borderId="0" xfId="0" applyNumberFormat="1" applyFont="1"/>
    <xf numFmtId="165" fontId="9" fillId="3" borderId="2" xfId="3" applyNumberFormat="1" applyFont="1" applyFill="1" applyBorder="1" applyAlignment="1">
      <alignment horizontal="right"/>
    </xf>
    <xf numFmtId="164" fontId="8" fillId="2" borderId="0" xfId="2" applyNumberFormat="1" applyFont="1" applyFill="1"/>
    <xf numFmtId="0" fontId="23" fillId="0" borderId="0" xfId="0" applyFont="1" applyAlignment="1">
      <alignment horizontal="center"/>
    </xf>
    <xf numFmtId="37" fontId="23" fillId="8" borderId="4" xfId="0" quotePrefix="1" applyNumberFormat="1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/>
    <xf numFmtId="37" fontId="26" fillId="0" borderId="0" xfId="0" applyNumberFormat="1" applyFont="1"/>
    <xf numFmtId="37" fontId="8" fillId="0" borderId="4" xfId="0" applyNumberFormat="1" applyFont="1" applyBorder="1"/>
    <xf numFmtId="0" fontId="0" fillId="0" borderId="0" xfId="0" applyAlignment="1">
      <alignment horizontal="left"/>
    </xf>
    <xf numFmtId="166" fontId="8" fillId="0" borderId="0" xfId="1" applyNumberFormat="1" applyFont="1" applyFill="1" applyBorder="1" applyAlignment="1">
      <alignment horizontal="center" vertical="center" wrapText="1"/>
    </xf>
    <xf numFmtId="2" fontId="8" fillId="0" borderId="0" xfId="4" applyNumberFormat="1" applyFont="1" applyFill="1" applyBorder="1" applyAlignment="1">
      <alignment horizontal="left" vertical="center" wrapText="1"/>
    </xf>
    <xf numFmtId="2" fontId="8" fillId="0" borderId="0" xfId="0" applyNumberFormat="1" applyFont="1" applyAlignment="1">
      <alignment horizontal="center" vertical="center" textRotation="90" wrapText="1"/>
    </xf>
    <xf numFmtId="0" fontId="8" fillId="0" borderId="0" xfId="0" applyFont="1"/>
    <xf numFmtId="2" fontId="8" fillId="0" borderId="0" xfId="0" applyNumberFormat="1" applyFont="1" applyAlignment="1">
      <alignment horizontal="left" vertical="center" wrapText="1"/>
    </xf>
    <xf numFmtId="2" fontId="9" fillId="0" borderId="0" xfId="0" applyNumberFormat="1" applyFont="1" applyAlignment="1">
      <alignment horizontal="left" vertical="center" wrapText="1"/>
    </xf>
    <xf numFmtId="0" fontId="9" fillId="0" borderId="0" xfId="0" applyFont="1" applyAlignment="1">
      <alignment horizontal="left"/>
    </xf>
    <xf numFmtId="2" fontId="2" fillId="0" borderId="0" xfId="4" applyNumberFormat="1" applyFont="1" applyFill="1" applyBorder="1" applyAlignment="1">
      <alignment horizontal="left" vertical="center" wrapText="1" indent="1"/>
    </xf>
    <xf numFmtId="2" fontId="0" fillId="0" borderId="0" xfId="0" applyNumberFormat="1"/>
    <xf numFmtId="2" fontId="2" fillId="0" borderId="0" xfId="0" applyNumberFormat="1" applyFont="1"/>
    <xf numFmtId="2" fontId="1" fillId="0" borderId="0" xfId="4" applyNumberFormat="1" applyFont="1" applyFill="1" applyBorder="1" applyAlignment="1">
      <alignment vertical="center" wrapText="1"/>
    </xf>
    <xf numFmtId="167" fontId="0" fillId="0" borderId="0" xfId="2" applyNumberFormat="1" applyFont="1" applyFill="1" applyBorder="1" applyAlignment="1">
      <alignment horizontal="left" vertical="center" wrapText="1"/>
    </xf>
    <xf numFmtId="10" fontId="8" fillId="2" borderId="0" xfId="3" quotePrefix="1" applyNumberFormat="1" applyFont="1" applyFill="1" applyAlignment="1">
      <alignment horizontal="center"/>
    </xf>
    <xf numFmtId="2" fontId="2" fillId="0" borderId="0" xfId="4" applyNumberFormat="1" applyFont="1" applyBorder="1" applyAlignment="1">
      <alignment horizontal="left" vertical="center" wrapText="1"/>
    </xf>
    <xf numFmtId="0" fontId="0" fillId="0" borderId="1" xfId="0" applyBorder="1"/>
    <xf numFmtId="37" fontId="2" fillId="2" borderId="1" xfId="0" applyNumberFormat="1" applyFont="1" applyFill="1" applyBorder="1" applyAlignment="1">
      <alignment horizontal="center"/>
    </xf>
    <xf numFmtId="37" fontId="0" fillId="0" borderId="0" xfId="2" applyNumberFormat="1" applyFont="1" applyFill="1"/>
    <xf numFmtId="2" fontId="9" fillId="5" borderId="3" xfId="0" applyNumberFormat="1" applyFont="1" applyFill="1" applyBorder="1" applyAlignment="1">
      <alignment horizontal="left" vertical="center" wrapText="1"/>
    </xf>
    <xf numFmtId="2" fontId="2" fillId="5" borderId="3" xfId="0" applyNumberFormat="1" applyFont="1" applyFill="1" applyBorder="1"/>
    <xf numFmtId="0" fontId="9" fillId="5" borderId="2" xfId="0" applyFont="1" applyFill="1" applyBorder="1"/>
    <xf numFmtId="164" fontId="8" fillId="5" borderId="2" xfId="2" applyNumberFormat="1" applyFont="1" applyFill="1" applyBorder="1"/>
    <xf numFmtId="37" fontId="9" fillId="5" borderId="2" xfId="2" applyNumberFormat="1" applyFont="1" applyFill="1" applyBorder="1"/>
    <xf numFmtId="37" fontId="0" fillId="2" borderId="0" xfId="2" applyNumberFormat="1" applyFont="1" applyFill="1"/>
    <xf numFmtId="37" fontId="0" fillId="2" borderId="0" xfId="0" applyNumberFormat="1" applyFill="1"/>
    <xf numFmtId="0" fontId="24" fillId="0" borderId="0" xfId="0" applyFont="1"/>
    <xf numFmtId="37" fontId="2" fillId="2" borderId="0" xfId="0" applyNumberFormat="1" applyFont="1" applyFill="1"/>
    <xf numFmtId="37" fontId="2" fillId="5" borderId="2" xfId="0" applyNumberFormat="1" applyFont="1" applyFill="1" applyBorder="1"/>
    <xf numFmtId="0" fontId="8" fillId="0" borderId="0" xfId="0" applyFont="1" applyAlignment="1">
      <alignment horizontal="left"/>
    </xf>
    <xf numFmtId="0" fontId="9" fillId="5" borderId="5" xfId="0" applyFont="1" applyFill="1" applyBorder="1" applyAlignment="1">
      <alignment horizontal="left"/>
    </xf>
    <xf numFmtId="0" fontId="8" fillId="5" borderId="5" xfId="0" applyFont="1" applyFill="1" applyBorder="1" applyAlignment="1">
      <alignment horizontal="left"/>
    </xf>
    <xf numFmtId="164" fontId="2" fillId="5" borderId="5" xfId="2" applyNumberFormat="1" applyFont="1" applyFill="1" applyBorder="1"/>
    <xf numFmtId="2" fontId="2" fillId="5" borderId="5" xfId="0" applyNumberFormat="1" applyFont="1" applyFill="1" applyBorder="1"/>
    <xf numFmtId="0" fontId="8" fillId="5" borderId="2" xfId="0" applyFont="1" applyFill="1" applyBorder="1" applyAlignment="1">
      <alignment horizontal="left"/>
    </xf>
    <xf numFmtId="164" fontId="2" fillId="5" borderId="2" xfId="2" applyNumberFormat="1" applyFont="1" applyFill="1" applyBorder="1"/>
    <xf numFmtId="43" fontId="2" fillId="5" borderId="2" xfId="1" applyFont="1" applyFill="1" applyBorder="1"/>
    <xf numFmtId="0" fontId="2" fillId="0" borderId="0" xfId="0" applyFont="1"/>
    <xf numFmtId="167" fontId="0" fillId="0" borderId="0" xfId="2" applyNumberFormat="1" applyFont="1" applyFill="1" applyBorder="1" applyAlignment="1">
      <alignment horizontal="left" vertical="center"/>
    </xf>
    <xf numFmtId="0" fontId="3" fillId="2" borderId="0" xfId="0" applyFont="1" applyFill="1" applyAlignment="1"/>
    <xf numFmtId="0" fontId="2" fillId="0" borderId="1" xfId="0" applyFont="1" applyBorder="1" applyAlignment="1">
      <alignment horizontal="center"/>
    </xf>
    <xf numFmtId="37" fontId="2" fillId="5" borderId="3" xfId="2" applyNumberFormat="1" applyFont="1" applyFill="1" applyBorder="1"/>
    <xf numFmtId="37" fontId="9" fillId="5" borderId="3" xfId="2" applyNumberFormat="1" applyFont="1" applyFill="1" applyBorder="1"/>
    <xf numFmtId="37" fontId="8" fillId="0" borderId="0" xfId="1" applyNumberFormat="1" applyFont="1" applyFill="1"/>
    <xf numFmtId="37" fontId="9" fillId="5" borderId="3" xfId="0" applyNumberFormat="1" applyFont="1" applyFill="1" applyBorder="1"/>
    <xf numFmtId="37" fontId="2" fillId="2" borderId="0" xfId="2" applyNumberFormat="1" applyFont="1" applyFill="1" applyBorder="1"/>
    <xf numFmtId="37" fontId="8" fillId="0" borderId="0" xfId="2" applyNumberFormat="1" applyFont="1" applyFill="1"/>
    <xf numFmtId="37" fontId="2" fillId="3" borderId="2" xfId="0" applyNumberFormat="1" applyFont="1" applyFill="1" applyBorder="1"/>
    <xf numFmtId="0" fontId="0" fillId="2" borderId="0" xfId="0" applyFont="1" applyFill="1"/>
    <xf numFmtId="0" fontId="2" fillId="2" borderId="1" xfId="0" applyFont="1" applyFill="1" applyBorder="1"/>
    <xf numFmtId="37" fontId="2" fillId="2" borderId="8" xfId="0" applyNumberFormat="1" applyFont="1" applyFill="1" applyBorder="1" applyAlignment="1">
      <alignment horizontal="center"/>
    </xf>
    <xf numFmtId="37" fontId="0" fillId="2" borderId="6" xfId="0" applyNumberFormat="1" applyFill="1" applyBorder="1"/>
    <xf numFmtId="37" fontId="2" fillId="5" borderId="10" xfId="0" applyNumberFormat="1" applyFont="1" applyFill="1" applyBorder="1"/>
    <xf numFmtId="37" fontId="2" fillId="2" borderId="6" xfId="0" applyNumberFormat="1" applyFont="1" applyFill="1" applyBorder="1"/>
    <xf numFmtId="37" fontId="2" fillId="5" borderId="12" xfId="0" applyNumberFormat="1" applyFont="1" applyFill="1" applyBorder="1"/>
    <xf numFmtId="37" fontId="2" fillId="3" borderId="12" xfId="0" applyNumberFormat="1" applyFont="1" applyFill="1" applyBorder="1"/>
    <xf numFmtId="168" fontId="0" fillId="2" borderId="0" xfId="3" applyNumberFormat="1" applyFont="1" applyFill="1"/>
    <xf numFmtId="168" fontId="2" fillId="2" borderId="9" xfId="3" applyNumberFormat="1" applyFont="1" applyFill="1" applyBorder="1" applyAlignment="1">
      <alignment horizontal="center"/>
    </xf>
    <xf numFmtId="168" fontId="0" fillId="2" borderId="7" xfId="3" applyNumberFormat="1" applyFont="1" applyFill="1" applyBorder="1"/>
    <xf numFmtId="168" fontId="0" fillId="2" borderId="7" xfId="3" quotePrefix="1" applyNumberFormat="1" applyFont="1" applyFill="1" applyBorder="1" applyAlignment="1">
      <alignment horizontal="center"/>
    </xf>
    <xf numFmtId="168" fontId="2" fillId="5" borderId="11" xfId="3" applyNumberFormat="1" applyFont="1" applyFill="1" applyBorder="1"/>
    <xf numFmtId="168" fontId="2" fillId="2" borderId="7" xfId="3" applyNumberFormat="1" applyFont="1" applyFill="1" applyBorder="1"/>
    <xf numFmtId="168" fontId="2" fillId="5" borderId="13" xfId="3" applyNumberFormat="1" applyFont="1" applyFill="1" applyBorder="1"/>
    <xf numFmtId="168" fontId="2" fillId="11" borderId="13" xfId="3" applyNumberFormat="1" applyFont="1" applyFill="1" applyBorder="1"/>
    <xf numFmtId="168" fontId="0" fillId="0" borderId="0" xfId="3" applyNumberFormat="1" applyFont="1"/>
    <xf numFmtId="37" fontId="8" fillId="2" borderId="0" xfId="1" quotePrefix="1" applyNumberFormat="1" applyFont="1" applyFill="1" applyAlignment="1">
      <alignment horizontal="center"/>
    </xf>
    <xf numFmtId="37" fontId="0" fillId="2" borderId="6" xfId="0" quotePrefix="1" applyNumberFormat="1" applyFill="1" applyBorder="1"/>
    <xf numFmtId="37" fontId="8" fillId="2" borderId="0" xfId="2" quotePrefix="1" applyNumberFormat="1" applyFont="1" applyFill="1" applyAlignment="1">
      <alignment horizontal="center"/>
    </xf>
    <xf numFmtId="37" fontId="8" fillId="2" borderId="0" xfId="1" applyNumberFormat="1" applyFont="1" applyFill="1" applyAlignment="1">
      <alignment horizontal="center"/>
    </xf>
    <xf numFmtId="37" fontId="8" fillId="0" borderId="0" xfId="1" applyNumberFormat="1" applyFont="1" applyFill="1" applyAlignment="1">
      <alignment horizontal="center"/>
    </xf>
    <xf numFmtId="37" fontId="2" fillId="5" borderId="3" xfId="2" applyNumberFormat="1" applyFont="1" applyFill="1" applyBorder="1" applyAlignment="1">
      <alignment horizontal="center"/>
    </xf>
    <xf numFmtId="168" fontId="0" fillId="2" borderId="7" xfId="3" applyNumberFormat="1" applyFont="1" applyFill="1" applyBorder="1" applyAlignment="1">
      <alignment horizontal="center"/>
    </xf>
    <xf numFmtId="168" fontId="2" fillId="5" borderId="11" xfId="3" applyNumberFormat="1" applyFont="1" applyFill="1" applyBorder="1" applyAlignment="1">
      <alignment horizontal="center"/>
    </xf>
    <xf numFmtId="0" fontId="34" fillId="2" borderId="0" xfId="0" applyFont="1" applyFill="1" applyAlignment="1">
      <alignment horizontal="center"/>
    </xf>
    <xf numFmtId="37" fontId="0" fillId="2" borderId="6" xfId="0" applyNumberFormat="1" applyFill="1" applyBorder="1" applyAlignment="1"/>
    <xf numFmtId="37" fontId="2" fillId="5" borderId="10" xfId="0" applyNumberFormat="1" applyFont="1" applyFill="1" applyBorder="1" applyAlignment="1"/>
    <xf numFmtId="168" fontId="0" fillId="2" borderId="7" xfId="3" applyNumberFormat="1" applyFont="1" applyFill="1" applyBorder="1" applyAlignment="1"/>
    <xf numFmtId="168" fontId="2" fillId="5" borderId="11" xfId="3" applyNumberFormat="1" applyFont="1" applyFill="1" applyBorder="1" applyAlignment="1"/>
    <xf numFmtId="37" fontId="0" fillId="2" borderId="0" xfId="0" applyNumberFormat="1" applyFill="1" applyAlignment="1">
      <alignment horizontal="center"/>
    </xf>
    <xf numFmtId="37" fontId="9" fillId="5" borderId="3" xfId="2" applyNumberFormat="1" applyFont="1" applyFill="1" applyBorder="1" applyAlignment="1">
      <alignment horizontal="center"/>
    </xf>
    <xf numFmtId="169" fontId="0" fillId="0" borderId="0" xfId="0" applyNumberFormat="1"/>
    <xf numFmtId="169" fontId="2" fillId="2" borderId="0" xfId="0" applyNumberFormat="1" applyFont="1" applyFill="1" applyAlignment="1">
      <alignment horizontal="center"/>
    </xf>
    <xf numFmtId="169" fontId="2" fillId="2" borderId="1" xfId="0" applyNumberFormat="1" applyFont="1" applyFill="1" applyBorder="1" applyAlignment="1">
      <alignment horizontal="center"/>
    </xf>
    <xf numFmtId="169" fontId="0" fillId="0" borderId="0" xfId="0" quotePrefix="1" applyNumberFormat="1" applyAlignment="1">
      <alignment horizontal="center"/>
    </xf>
    <xf numFmtId="169" fontId="0" fillId="0" borderId="0" xfId="0" applyNumberFormat="1" applyAlignment="1">
      <alignment horizontal="center"/>
    </xf>
    <xf numFmtId="169" fontId="2" fillId="5" borderId="3" xfId="0" applyNumberFormat="1" applyFont="1" applyFill="1" applyBorder="1"/>
    <xf numFmtId="169" fontId="2" fillId="5" borderId="3" xfId="0" applyNumberFormat="1" applyFont="1" applyFill="1" applyBorder="1" applyAlignment="1">
      <alignment horizontal="center"/>
    </xf>
    <xf numFmtId="169" fontId="2" fillId="5" borderId="2" xfId="0" applyNumberFormat="1" applyFont="1" applyFill="1" applyBorder="1"/>
    <xf numFmtId="169" fontId="14" fillId="0" borderId="0" xfId="0" applyNumberFormat="1" applyFont="1"/>
    <xf numFmtId="169" fontId="0" fillId="0" borderId="0" xfId="0" quotePrefix="1" applyNumberFormat="1"/>
    <xf numFmtId="169" fontId="8" fillId="0" borderId="0" xfId="1" applyNumberFormat="1" applyFont="1" applyFill="1"/>
    <xf numFmtId="169" fontId="0" fillId="0" borderId="0" xfId="0" applyNumberFormat="1" applyAlignment="1"/>
    <xf numFmtId="169" fontId="2" fillId="5" borderId="3" xfId="0" applyNumberFormat="1" applyFont="1" applyFill="1" applyBorder="1" applyAlignment="1"/>
    <xf numFmtId="169" fontId="0" fillId="0" borderId="0" xfId="0" applyNumberFormat="1" applyFill="1"/>
    <xf numFmtId="37" fontId="0" fillId="2" borderId="0" xfId="0" quotePrefix="1" applyNumberFormat="1" applyFill="1" applyAlignment="1">
      <alignment horizontal="center"/>
    </xf>
    <xf numFmtId="169" fontId="0" fillId="0" borderId="0" xfId="0" quotePrefix="1" applyNumberFormat="1" applyAlignment="1"/>
    <xf numFmtId="37" fontId="8" fillId="2" borderId="0" xfId="2" applyNumberFormat="1" applyFont="1" applyFill="1" applyAlignment="1">
      <alignment horizontal="center"/>
    </xf>
    <xf numFmtId="169" fontId="0" fillId="10" borderId="0" xfId="2" applyNumberFormat="1" applyFont="1" applyFill="1" applyAlignment="1">
      <alignment horizontal="center"/>
    </xf>
    <xf numFmtId="2" fontId="0" fillId="2" borderId="0" xfId="0" quotePrefix="1" applyNumberFormat="1" applyFill="1" applyAlignment="1">
      <alignment horizontal="center"/>
    </xf>
    <xf numFmtId="0" fontId="2" fillId="5" borderId="5" xfId="0" applyFont="1" applyFill="1" applyBorder="1"/>
    <xf numFmtId="37" fontId="2" fillId="5" borderId="5" xfId="0" applyNumberFormat="1" applyFont="1" applyFill="1" applyBorder="1"/>
    <xf numFmtId="37" fontId="0" fillId="0" borderId="0" xfId="0" applyNumberFormat="1" applyFont="1"/>
    <xf numFmtId="167" fontId="15" fillId="0" borderId="0" xfId="2" applyNumberFormat="1" applyFont="1" applyFill="1" applyBorder="1" applyAlignment="1">
      <alignment vertical="center"/>
    </xf>
    <xf numFmtId="167" fontId="2" fillId="5" borderId="5" xfId="2" applyNumberFormat="1" applyFont="1" applyFill="1" applyBorder="1" applyAlignment="1">
      <alignment horizontal="left" vertical="center"/>
    </xf>
    <xf numFmtId="169" fontId="8" fillId="0" borderId="0" xfId="0" applyNumberFormat="1" applyFont="1"/>
    <xf numFmtId="169" fontId="0" fillId="0" borderId="0" xfId="2" applyNumberFormat="1" applyFont="1" applyFill="1"/>
    <xf numFmtId="37" fontId="0" fillId="0" borderId="0" xfId="0" applyNumberFormat="1" applyFill="1"/>
    <xf numFmtId="37" fontId="8" fillId="0" borderId="0" xfId="1" quotePrefix="1" applyNumberFormat="1" applyFont="1" applyFill="1" applyAlignment="1">
      <alignment horizontal="center"/>
    </xf>
    <xf numFmtId="37" fontId="0" fillId="0" borderId="0" xfId="0" applyNumberFormat="1" applyFill="1" applyAlignment="1">
      <alignment horizontal="center"/>
    </xf>
    <xf numFmtId="37" fontId="0" fillId="0" borderId="0" xfId="0" applyNumberFormat="1" applyFill="1" applyAlignment="1"/>
    <xf numFmtId="37" fontId="8" fillId="0" borderId="0" xfId="2" quotePrefix="1" applyNumberFormat="1" applyFont="1" applyFill="1" applyAlignment="1">
      <alignment horizontal="center"/>
    </xf>
    <xf numFmtId="37" fontId="0" fillId="2" borderId="6" xfId="0" quotePrefix="1" applyNumberFormat="1" applyFill="1" applyBorder="1" applyAlignment="1"/>
    <xf numFmtId="37" fontId="24" fillId="0" borderId="0" xfId="0" applyNumberFormat="1" applyFont="1" applyAlignment="1">
      <alignment horizontal="center"/>
    </xf>
    <xf numFmtId="169" fontId="24" fillId="0" borderId="0" xfId="0" applyNumberFormat="1" applyFont="1" applyAlignment="1">
      <alignment horizontal="center"/>
    </xf>
    <xf numFmtId="169" fontId="2" fillId="5" borderId="5" xfId="0" applyNumberFormat="1" applyFont="1" applyFill="1" applyBorder="1"/>
    <xf numFmtId="0" fontId="36" fillId="2" borderId="0" xfId="0" applyFont="1" applyFill="1"/>
    <xf numFmtId="0" fontId="37" fillId="2" borderId="14" xfId="0" applyFont="1" applyFill="1" applyBorder="1"/>
    <xf numFmtId="37" fontId="37" fillId="2" borderId="14" xfId="0" applyNumberFormat="1" applyFont="1" applyFill="1" applyBorder="1" applyAlignment="1">
      <alignment horizontal="center"/>
    </xf>
    <xf numFmtId="37" fontId="37" fillId="2" borderId="15" xfId="0" applyNumberFormat="1" applyFont="1" applyFill="1" applyBorder="1"/>
    <xf numFmtId="169" fontId="37" fillId="0" borderId="16" xfId="0" applyNumberFormat="1" applyFont="1" applyBorder="1" applyAlignment="1">
      <alignment horizontal="center"/>
    </xf>
    <xf numFmtId="0" fontId="37" fillId="2" borderId="0" xfId="0" applyFont="1" applyFill="1" applyAlignment="1">
      <alignment horizontal="center"/>
    </xf>
    <xf numFmtId="0" fontId="37" fillId="2" borderId="0" xfId="0" applyFont="1" applyFill="1"/>
    <xf numFmtId="169" fontId="37" fillId="0" borderId="14" xfId="0" applyNumberFormat="1" applyFont="1" applyBorder="1" applyAlignment="1">
      <alignment horizontal="center"/>
    </xf>
    <xf numFmtId="169" fontId="37" fillId="0" borderId="14" xfId="0" applyNumberFormat="1" applyFont="1" applyBorder="1"/>
    <xf numFmtId="0" fontId="37" fillId="0" borderId="0" xfId="0" applyFont="1"/>
    <xf numFmtId="37" fontId="37" fillId="0" borderId="14" xfId="1" quotePrefix="1" applyNumberFormat="1" applyFont="1" applyFill="1" applyBorder="1" applyAlignment="1"/>
    <xf numFmtId="168" fontId="37" fillId="2" borderId="16" xfId="3" applyNumberFormat="1" applyFont="1" applyFill="1" applyBorder="1"/>
    <xf numFmtId="0" fontId="37" fillId="2" borderId="17" xfId="0" applyFont="1" applyFill="1" applyBorder="1"/>
    <xf numFmtId="37" fontId="37" fillId="2" borderId="17" xfId="0" applyNumberFormat="1" applyFont="1" applyFill="1" applyBorder="1" applyAlignment="1">
      <alignment horizontal="center"/>
    </xf>
    <xf numFmtId="37" fontId="37" fillId="2" borderId="18" xfId="0" applyNumberFormat="1" applyFont="1" applyFill="1" applyBorder="1"/>
    <xf numFmtId="168" fontId="37" fillId="2" borderId="19" xfId="3" applyNumberFormat="1" applyFont="1" applyFill="1" applyBorder="1" applyAlignment="1">
      <alignment horizontal="center"/>
    </xf>
    <xf numFmtId="0" fontId="37" fillId="2" borderId="17" xfId="0" applyFont="1" applyFill="1" applyBorder="1" applyAlignment="1">
      <alignment horizontal="center"/>
    </xf>
    <xf numFmtId="169" fontId="37" fillId="0" borderId="17" xfId="0" applyNumberFormat="1" applyFont="1" applyBorder="1" applyAlignment="1">
      <alignment horizontal="center"/>
    </xf>
    <xf numFmtId="169" fontId="37" fillId="0" borderId="17" xfId="0" applyNumberFormat="1" applyFont="1" applyBorder="1"/>
    <xf numFmtId="37" fontId="37" fillId="2" borderId="0" xfId="0" applyNumberFormat="1" applyFont="1" applyFill="1" applyAlignment="1">
      <alignment horizontal="center"/>
    </xf>
    <xf numFmtId="37" fontId="37" fillId="2" borderId="6" xfId="0" applyNumberFormat="1" applyFont="1" applyFill="1" applyBorder="1"/>
    <xf numFmtId="168" fontId="37" fillId="2" borderId="7" xfId="3" applyNumberFormat="1" applyFont="1" applyFill="1" applyBorder="1" applyAlignment="1">
      <alignment horizontal="center"/>
    </xf>
    <xf numFmtId="169" fontId="37" fillId="0" borderId="0" xfId="0" applyNumberFormat="1" applyFont="1" applyAlignment="1">
      <alignment horizontal="center"/>
    </xf>
    <xf numFmtId="169" fontId="37" fillId="0" borderId="0" xfId="0" applyNumberFormat="1" applyFont="1"/>
    <xf numFmtId="37" fontId="2" fillId="0" borderId="1" xfId="0" quotePrefix="1" applyNumberFormat="1" applyFont="1" applyFill="1" applyBorder="1" applyAlignment="1">
      <alignment horizontal="center"/>
    </xf>
    <xf numFmtId="169" fontId="2" fillId="0" borderId="1" xfId="0" quotePrefix="1" applyNumberFormat="1" applyFont="1" applyFill="1" applyBorder="1" applyAlignment="1">
      <alignment horizontal="center"/>
    </xf>
    <xf numFmtId="169" fontId="0" fillId="0" borderId="0" xfId="0" quotePrefix="1" applyNumberFormat="1" applyFill="1" applyAlignment="1">
      <alignment horizontal="center"/>
    </xf>
    <xf numFmtId="169" fontId="0" fillId="0" borderId="0" xfId="0" applyNumberFormat="1" applyFill="1" applyAlignment="1">
      <alignment horizontal="center"/>
    </xf>
    <xf numFmtId="169" fontId="37" fillId="0" borderId="14" xfId="0" applyNumberFormat="1" applyFont="1" applyFill="1" applyBorder="1"/>
    <xf numFmtId="37" fontId="37" fillId="0" borderId="14" xfId="0" applyNumberFormat="1" applyFont="1" applyFill="1" applyBorder="1"/>
    <xf numFmtId="37" fontId="37" fillId="0" borderId="14" xfId="1" applyNumberFormat="1" applyFont="1" applyFill="1" applyBorder="1"/>
    <xf numFmtId="37" fontId="37" fillId="0" borderId="17" xfId="0" applyNumberFormat="1" applyFont="1" applyFill="1" applyBorder="1"/>
    <xf numFmtId="37" fontId="37" fillId="0" borderId="0" xfId="0" applyNumberFormat="1" applyFont="1" applyFill="1"/>
    <xf numFmtId="169" fontId="37" fillId="0" borderId="17" xfId="0" applyNumberFormat="1" applyFont="1" applyFill="1" applyBorder="1"/>
    <xf numFmtId="169" fontId="37" fillId="0" borderId="0" xfId="0" applyNumberFormat="1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quotePrefix="1" applyFont="1" applyFill="1" applyAlignment="1">
      <alignment horizontal="center"/>
    </xf>
    <xf numFmtId="39" fontId="2" fillId="2" borderId="0" xfId="0" applyNumberFormat="1" applyFont="1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37" fontId="2" fillId="0" borderId="0" xfId="0" quotePrefix="1" applyNumberFormat="1" applyFont="1" applyFill="1" applyAlignment="1">
      <alignment horizontal="center"/>
    </xf>
    <xf numFmtId="169" fontId="2" fillId="0" borderId="0" xfId="0" applyNumberFormat="1" applyFont="1" applyFill="1" applyAlignment="1">
      <alignment horizontal="center"/>
    </xf>
    <xf numFmtId="2" fontId="2" fillId="0" borderId="0" xfId="4" applyNumberFormat="1" applyFont="1" applyBorder="1" applyAlignment="1">
      <alignment horizontal="left" vertical="center" wrapText="1"/>
    </xf>
    <xf numFmtId="37" fontId="2" fillId="0" borderId="0" xfId="4" applyNumberFormat="1" applyFont="1" applyBorder="1" applyAlignment="1">
      <alignment horizontal="left" vertical="center" wrapText="1"/>
    </xf>
    <xf numFmtId="2" fontId="9" fillId="0" borderId="0" xfId="4" applyNumberFormat="1" applyFont="1" applyFill="1" applyBorder="1" applyAlignment="1">
      <alignment horizontal="left" vertical="center" wrapText="1"/>
    </xf>
    <xf numFmtId="167" fontId="35" fillId="0" borderId="0" xfId="2" applyNumberFormat="1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center" vertical="center"/>
    </xf>
  </cellXfs>
  <cellStyles count="39">
    <cellStyle name="40% - Accent5 2" xfId="18" xr:uid="{32E069D4-FDE9-4255-B3F8-50242B1B5005}"/>
    <cellStyle name="40% - Accent5 2 2" xfId="30" xr:uid="{DF079B22-01DA-4FCA-B025-DC85B0898044}"/>
    <cellStyle name="Comma" xfId="1" builtinId="3"/>
    <cellStyle name="Comma 2" xfId="10" xr:uid="{D74EB0F3-4D6B-4FF5-A096-555CF1896A50}"/>
    <cellStyle name="Comma 2 2" xfId="19" xr:uid="{10768231-77A8-4CEB-8C5F-E0A34BBA208F}"/>
    <cellStyle name="Comma 2 2 2" xfId="31" xr:uid="{2AFF9E78-FC23-4F1E-ADC3-FE3F28C3E58F}"/>
    <cellStyle name="Comma 2 3" xfId="24" xr:uid="{C049F62F-038E-4EF9-9FF0-50BEFBB80EEF}"/>
    <cellStyle name="Comma 3" xfId="17" xr:uid="{7703158B-4CE9-4F26-B740-804BD264226B}"/>
    <cellStyle name="Comma 3 2" xfId="29" xr:uid="{54458B57-160B-4D2D-BCFE-ED73AF838CD8}"/>
    <cellStyle name="Comma 4" xfId="36" xr:uid="{14083E72-366B-42BA-A510-99F832E570BE}"/>
    <cellStyle name="Comma 5" xfId="34" xr:uid="{B73C53C4-4B52-4CCF-9FED-BEEAE9A29124}"/>
    <cellStyle name="Currency" xfId="2" builtinId="4"/>
    <cellStyle name="Currency 2" xfId="11" xr:uid="{1EB601E3-0236-4583-B558-7F9AFAC2C41D}"/>
    <cellStyle name="Currency 2 2" xfId="25" xr:uid="{2A8FFA7A-E60F-48CB-8502-9C0592ADC8E9}"/>
    <cellStyle name="Currency 3" xfId="22" xr:uid="{7B86A566-781B-44CE-A76C-2A4D0A1C3EB7}"/>
    <cellStyle name="Currency 4" xfId="37" xr:uid="{42A27BCA-62B4-48DE-A94E-92D3B4B9B724}"/>
    <cellStyle name="Currency 5" xfId="6" xr:uid="{D2FD542C-9C20-427C-8B69-8480BFE93935}"/>
    <cellStyle name="Hyperlink" xfId="4" builtinId="8"/>
    <cellStyle name="Hyperlink 2" xfId="12" xr:uid="{1D23D220-5C3E-41B4-B9BC-DBAD55C85417}"/>
    <cellStyle name="Hyperlink 3" xfId="20" xr:uid="{826D7D27-2B2D-46C7-A39E-5F946E52CB5B}"/>
    <cellStyle name="Hyperlink 4" xfId="33" xr:uid="{AE80CD6D-6712-4310-9DE9-96678BF226CA}"/>
    <cellStyle name="Hyperlink 5" xfId="7" xr:uid="{92208AA8-E663-4ECB-A31E-65630C218ADF}"/>
    <cellStyle name="Normal" xfId="0" builtinId="0"/>
    <cellStyle name="Normal 2" xfId="8" xr:uid="{92B3869C-5403-4727-8440-67080DE53890}"/>
    <cellStyle name="Normal 3" xfId="13" xr:uid="{CAF95C21-52A5-44BD-9790-26553CB3153B}"/>
    <cellStyle name="Normal 3 2" xfId="26" xr:uid="{4199CDA0-E639-4F61-89A5-872D986F4993}"/>
    <cellStyle name="Normal 4" xfId="9" xr:uid="{CE56C129-C6B4-4737-AC51-7F2008AE5184}"/>
    <cellStyle name="Normal 4 2" xfId="14" xr:uid="{4085D6EC-E9AE-4238-AB5F-2B34EE6DF51B}"/>
    <cellStyle name="Normal 4 2 2" xfId="27" xr:uid="{6B2819C9-0D8C-405C-BCD0-E9A252CB8753}"/>
    <cellStyle name="Normal 4 3" xfId="15" xr:uid="{AAC7EEC3-BCA2-4A51-8386-E86569D4650A}"/>
    <cellStyle name="Normal 4 3 2" xfId="28" xr:uid="{E6A8FB6C-427D-4590-A73C-8EC651642514}"/>
    <cellStyle name="Normal 4 4" xfId="23" xr:uid="{1B18AACE-B5E9-46F9-B368-FAC26707B759}"/>
    <cellStyle name="Normal 5" xfId="32" xr:uid="{40FA773A-6A4F-472C-B38A-CE6AEA06EFCE}"/>
    <cellStyle name="Normal 5 2" xfId="38" xr:uid="{F508C514-70B9-4AAA-AE4F-0EB71B32CFC3}"/>
    <cellStyle name="Normal 6" xfId="35" xr:uid="{3980BD0C-8020-4278-97E9-3141CEF70CB9}"/>
    <cellStyle name="Normal 7" xfId="5" xr:uid="{81050253-98CD-4538-AB78-0F0AA03C473A}"/>
    <cellStyle name="Percent" xfId="3" builtinId="5"/>
    <cellStyle name="Percent 2" xfId="16" xr:uid="{F619AC43-27E2-404C-BF40-31487085DD8D}"/>
    <cellStyle name="Title 2" xfId="21" xr:uid="{C8FFFACC-F3B2-4B5B-B3E7-59301EE77AFA}"/>
  </cellStyles>
  <dxfs count="1">
    <dxf>
      <fill>
        <patternFill>
          <bgColor theme="4" tint="0.79998168889431442"/>
        </patternFill>
      </fill>
    </dxf>
  </dxfs>
  <tableStyles count="1" defaultTableStyle="TableStyleMedium2" defaultPivotStyle="PivotStyleLight16">
    <tableStyle name="ASP" pivot="0" count="1" xr9:uid="{76BB1C5A-3A42-4A96-8042-63B1D0721B6E}"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Janet Wilkin" id="{AACFDFDC-378F-41A2-924F-1C44933ADF88}" userId="S::Janet.Wilkin@mlhu.on.ca::09484ed4-95c0-4d09-83cd-26a627d75741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N33" dT="2023-02-15T18:41:41.66" personId="{AACFDFDC-378F-41A2-924F-1C44933ADF88}" id="{87CE25FC-FB50-4E97-AA6C-99D1EBFB8762}">
    <text>Refer to 2023 Payroll Budget- Master Data for FTE variance, PLUS an Associate Managers role was added throughout 2022</text>
  </threadedComment>
  <threadedComment ref="N38" dT="2023-02-15T18:56:18.12" personId="{AACFDFDC-378F-41A2-924F-1C44933ADF88}" id="{AE3A28DA-5EC7-43B2-AE4E-49926EDF2D5E}">
    <text>Program Assistants role was increased from .25 to .5 during 2022</text>
  </threadedComment>
  <threadedComment ref="N68" dT="2023-02-15T19:28:11.69" personId="{AACFDFDC-378F-41A2-924F-1C44933ADF88}" id="{A0E6F766-992F-4F1F-A5CE-6A2462CE6EE2}">
    <text>Approved 2022 BOH FTE was 59.50</text>
  </threadedComment>
  <threadedComment ref="N70" dT="2023-02-15T19:30:39.16" personId="{AACFDFDC-378F-41A2-924F-1C44933ADF88}" id="{143B2361-8C57-4E91-B0E9-C4FC2D9E8CE4}">
    <text>Approved 2022 BOH FTE was 6.3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D8" dT="2023-01-16T14:27:30.79" personId="{AACFDFDC-378F-41A2-924F-1C44933ADF88}" id="{689044CD-5F81-4035-BD73-7201E9BD3D03}">
    <text>As per Donn:  the POS for Oral Health is only for our denture co-pay. The 2018/19 years we had a different program running that we no longer offer. So the revenue will be similar to 2021/22 going forward. It will just depend on how many dentures we do in house VS referring out to a denturist but I would say it should be in the 1000-1500 range unless our capacity changes drastically</text>
  </threadedComment>
  <threadedComment ref="D11" dT="2023-01-16T14:37:11.33" personId="{AACFDFDC-378F-41A2-924F-1C44933ADF88}" id="{CC3CFC50-4ABA-47E0-9595-1F7A6CF0BA4F}">
    <text>As per Jody P. - these are PAID vaccines that we will not be providing</text>
  </threadedComment>
  <threadedComment ref="D13" dT="2023-01-16T14:37:11.33" personId="{AACFDFDC-378F-41A2-924F-1C44933ADF88}" id="{74361461-273C-4AD3-80D9-A79A35F0BD6E}">
    <text>As per Jody P. - these are PAID vaccines that we will not be providing</text>
  </threadedComment>
  <threadedComment ref="D14" dT="2023-01-16T14:37:11.33" personId="{AACFDFDC-378F-41A2-924F-1C44933ADF88}" id="{FBD7AAFA-A4FF-4A19-9437-C4CA9247E788}">
    <text>As per Jody P. - these are PAID vaccines that we will not be providing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CA61F-C411-4394-8E63-BA590EB280F1}">
  <dimension ref="B6:C10"/>
  <sheetViews>
    <sheetView showGridLines="0" workbookViewId="0"/>
  </sheetViews>
  <sheetFormatPr defaultRowHeight="31.2" x14ac:dyDescent="0.6"/>
  <cols>
    <col min="2" max="2" width="0.6640625" customWidth="1"/>
    <col min="3" max="3" width="12.5546875" style="16" bestFit="1" customWidth="1"/>
  </cols>
  <sheetData>
    <row r="6" spans="2:3" ht="25.8" x14ac:dyDescent="0.5">
      <c r="B6" s="20"/>
      <c r="C6" s="17" t="s">
        <v>231</v>
      </c>
    </row>
    <row r="7" spans="2:3" x14ac:dyDescent="0.6">
      <c r="B7" s="20"/>
    </row>
    <row r="8" spans="2:3" ht="46.2" x14ac:dyDescent="0.85">
      <c r="B8" s="20"/>
      <c r="C8" s="19" t="s">
        <v>280</v>
      </c>
    </row>
    <row r="9" spans="2:3" x14ac:dyDescent="0.6">
      <c r="B9" s="20"/>
    </row>
    <row r="10" spans="2:3" ht="25.8" x14ac:dyDescent="0.5">
      <c r="B10" s="20"/>
      <c r="C10" s="18" t="s">
        <v>281</v>
      </c>
    </row>
  </sheetData>
  <printOptions horizontalCentered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2D690-C2D3-4A68-8152-2EF9EBD57195}">
  <sheetPr>
    <pageSetUpPr fitToPage="1"/>
  </sheetPr>
  <dimension ref="A1:S125"/>
  <sheetViews>
    <sheetView showGridLines="0" zoomScale="90" zoomScaleNormal="90" workbookViewId="0">
      <pane ySplit="5" topLeftCell="A59" activePane="bottomLeft" state="frozen"/>
      <selection pane="bottomLeft" activeCell="F96" sqref="F96"/>
    </sheetView>
  </sheetViews>
  <sheetFormatPr defaultRowHeight="14.4" x14ac:dyDescent="0.3"/>
  <cols>
    <col min="1" max="1" width="3.6640625" customWidth="1"/>
    <col min="2" max="2" width="71.33203125" customWidth="1"/>
    <col min="3" max="5" width="13.6640625" hidden="1" customWidth="1"/>
    <col min="6" max="8" width="13.6640625" customWidth="1"/>
    <col min="9" max="9" width="10.6640625" customWidth="1"/>
    <col min="10" max="10" width="9.6640625" style="63" hidden="1" customWidth="1"/>
    <col min="11" max="11" width="4.6640625" customWidth="1"/>
    <col min="12" max="13" width="10.6640625" style="45" hidden="1" customWidth="1"/>
    <col min="14" max="14" width="12.33203125" style="45" bestFit="1" customWidth="1"/>
    <col min="15" max="15" width="13.6640625" style="45" bestFit="1" customWidth="1"/>
    <col min="16" max="16" width="14.33203125" style="45" bestFit="1" customWidth="1"/>
    <col min="17" max="17" width="1.6640625" hidden="1" customWidth="1"/>
    <col min="18" max="18" width="11.109375" hidden="1" customWidth="1"/>
    <col min="19" max="19" width="11.5546875" hidden="1" customWidth="1"/>
    <col min="20" max="21" width="0" hidden="1" customWidth="1"/>
    <col min="22" max="22" width="12.88671875" customWidth="1"/>
  </cols>
  <sheetData>
    <row r="1" spans="1:18" ht="18" x14ac:dyDescent="0.35">
      <c r="A1" s="238" t="s">
        <v>0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</row>
    <row r="2" spans="1:18" ht="18" x14ac:dyDescent="0.35">
      <c r="A2" s="238" t="s">
        <v>232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</row>
    <row r="3" spans="1:18" x14ac:dyDescent="0.3">
      <c r="A3" s="1"/>
      <c r="B3" s="1"/>
      <c r="C3" s="1"/>
      <c r="D3" s="1"/>
      <c r="E3" s="1"/>
      <c r="F3" s="1"/>
      <c r="G3" s="1"/>
      <c r="H3" s="1"/>
      <c r="I3" s="1"/>
      <c r="J3" s="54"/>
      <c r="K3" s="1"/>
    </row>
    <row r="4" spans="1:18" x14ac:dyDescent="0.3">
      <c r="A4" s="1"/>
      <c r="B4" s="1"/>
      <c r="C4" s="240" t="s">
        <v>82</v>
      </c>
      <c r="D4" s="240"/>
      <c r="E4" s="240"/>
      <c r="F4" s="240"/>
      <c r="G4" s="240"/>
      <c r="H4" s="239" t="s">
        <v>217</v>
      </c>
      <c r="I4" s="239"/>
      <c r="J4" s="55" t="s">
        <v>2</v>
      </c>
      <c r="K4" s="1"/>
      <c r="L4" s="241" t="s">
        <v>83</v>
      </c>
      <c r="M4" s="241"/>
      <c r="N4" s="241"/>
      <c r="O4" s="241"/>
      <c r="P4" s="46" t="s">
        <v>84</v>
      </c>
    </row>
    <row r="5" spans="1:18" ht="15" thickBot="1" x14ac:dyDescent="0.35">
      <c r="A5" s="2"/>
      <c r="B5" s="2"/>
      <c r="C5" s="3" t="s">
        <v>78</v>
      </c>
      <c r="D5" s="3" t="s">
        <v>79</v>
      </c>
      <c r="E5" s="3" t="s">
        <v>80</v>
      </c>
      <c r="F5" s="3" t="s">
        <v>81</v>
      </c>
      <c r="G5" s="3">
        <v>2023</v>
      </c>
      <c r="H5" s="3" t="s">
        <v>85</v>
      </c>
      <c r="I5" s="3" t="s">
        <v>86</v>
      </c>
      <c r="J5" s="56" t="s">
        <v>100</v>
      </c>
      <c r="K5" s="1"/>
      <c r="L5" s="47" t="s">
        <v>79</v>
      </c>
      <c r="M5" s="47" t="s">
        <v>80</v>
      </c>
      <c r="N5" s="47" t="s">
        <v>81</v>
      </c>
      <c r="O5" s="47" t="s">
        <v>120</v>
      </c>
      <c r="P5" s="48" t="s">
        <v>119</v>
      </c>
    </row>
    <row r="6" spans="1:18" x14ac:dyDescent="0.3">
      <c r="A6" s="4" t="s">
        <v>3</v>
      </c>
      <c r="B6" s="1"/>
      <c r="C6" s="1"/>
      <c r="D6" s="1"/>
      <c r="E6" s="1"/>
      <c r="F6" s="1"/>
      <c r="G6" s="1"/>
      <c r="H6" s="1"/>
      <c r="I6" s="1"/>
      <c r="J6" s="54"/>
      <c r="K6" s="1"/>
    </row>
    <row r="7" spans="1:18" x14ac:dyDescent="0.3">
      <c r="A7" s="5"/>
      <c r="B7" s="1" t="s">
        <v>4</v>
      </c>
      <c r="C7" s="6">
        <v>354699</v>
      </c>
      <c r="D7" s="6">
        <v>366239</v>
      </c>
      <c r="E7" s="6">
        <v>363368.49109880009</v>
      </c>
      <c r="F7" s="6">
        <f>368222-1</f>
        <v>368221</v>
      </c>
      <c r="G7" s="82">
        <v>485532.47008141072</v>
      </c>
      <c r="H7" s="7">
        <f>G7-F7</f>
        <v>117311.47008141072</v>
      </c>
      <c r="I7" s="8">
        <f>IF(F7=0,"                  -",G7/F7-1)</f>
        <v>0.31858984164784387</v>
      </c>
      <c r="J7" s="54"/>
      <c r="K7" s="1"/>
      <c r="L7" s="45">
        <v>1.5</v>
      </c>
      <c r="M7" s="45">
        <v>1.5</v>
      </c>
      <c r="N7" s="45">
        <v>1.5</v>
      </c>
      <c r="O7" s="45">
        <v>2</v>
      </c>
      <c r="P7" s="45">
        <f>O7-N7</f>
        <v>0.5</v>
      </c>
      <c r="R7" t="s">
        <v>148</v>
      </c>
    </row>
    <row r="8" spans="1:18" x14ac:dyDescent="0.3">
      <c r="A8" s="5"/>
      <c r="B8" s="1" t="s">
        <v>87</v>
      </c>
      <c r="C8" s="9">
        <v>531685</v>
      </c>
      <c r="D8" s="9">
        <v>585917</v>
      </c>
      <c r="E8" s="9">
        <v>593067.48843499995</v>
      </c>
      <c r="F8" s="9">
        <v>605385</v>
      </c>
      <c r="G8" s="52">
        <f>635226.170072146+1950</f>
        <v>637176.17007214599</v>
      </c>
      <c r="H8" s="7">
        <f t="shared" ref="H8:H14" si="0">G8-F8</f>
        <v>31791.170072145993</v>
      </c>
      <c r="I8" s="8">
        <f t="shared" ref="I8:I14" si="1">IF(F8=0,"                  -",G8/F8-1)</f>
        <v>5.2513970567731327E-2</v>
      </c>
      <c r="J8" s="54"/>
      <c r="K8" s="1"/>
      <c r="L8" s="45">
        <v>5.7</v>
      </c>
      <c r="M8" s="45">
        <v>5.7</v>
      </c>
      <c r="N8" s="45">
        <v>5.7</v>
      </c>
      <c r="O8" s="45">
        <v>6.5</v>
      </c>
      <c r="P8" s="45">
        <f>O8-N8</f>
        <v>0.79999999999999982</v>
      </c>
      <c r="R8" t="s">
        <v>168</v>
      </c>
    </row>
    <row r="9" spans="1:18" x14ac:dyDescent="0.3">
      <c r="A9" s="5"/>
      <c r="B9" s="1" t="s">
        <v>5</v>
      </c>
      <c r="C9" s="9">
        <v>455506</v>
      </c>
      <c r="D9" s="9">
        <v>376539</v>
      </c>
      <c r="E9" s="9">
        <v>378368.78543683997</v>
      </c>
      <c r="F9" s="9">
        <v>387174</v>
      </c>
      <c r="G9" s="52">
        <v>510946.60202027147</v>
      </c>
      <c r="H9" s="7">
        <f t="shared" si="0"/>
        <v>123772.60202027147</v>
      </c>
      <c r="I9" s="8">
        <f t="shared" si="1"/>
        <v>0.3196821119710298</v>
      </c>
      <c r="J9" s="54"/>
      <c r="K9" s="1"/>
      <c r="L9" s="45">
        <v>4</v>
      </c>
      <c r="M9" s="45">
        <v>4</v>
      </c>
      <c r="N9" s="45">
        <v>4</v>
      </c>
      <c r="O9" s="45">
        <v>5</v>
      </c>
      <c r="P9" s="45">
        <f t="shared" ref="P9:P14" si="2">O9-N9</f>
        <v>1</v>
      </c>
      <c r="R9" t="s">
        <v>169</v>
      </c>
    </row>
    <row r="10" spans="1:18" x14ac:dyDescent="0.3">
      <c r="A10" s="5"/>
      <c r="B10" s="1" t="s">
        <v>6</v>
      </c>
      <c r="C10" s="9">
        <v>701599</v>
      </c>
      <c r="D10" s="9">
        <v>718985</v>
      </c>
      <c r="E10" s="9">
        <v>753498.23894999386</v>
      </c>
      <c r="F10" s="9">
        <v>863841</v>
      </c>
      <c r="G10" s="52">
        <v>1018212.1223161437</v>
      </c>
      <c r="H10" s="7">
        <f t="shared" si="0"/>
        <v>154371.12231614371</v>
      </c>
      <c r="I10" s="8">
        <f t="shared" si="1"/>
        <v>0.17870316680516862</v>
      </c>
      <c r="J10" s="54"/>
      <c r="K10" s="1"/>
      <c r="L10" s="45">
        <v>7.5</v>
      </c>
      <c r="M10" s="45">
        <v>7.5</v>
      </c>
      <c r="N10" s="45">
        <v>8.5</v>
      </c>
      <c r="O10" s="45">
        <v>9.5</v>
      </c>
      <c r="P10" s="45">
        <f t="shared" si="2"/>
        <v>1</v>
      </c>
      <c r="R10" t="s">
        <v>145</v>
      </c>
    </row>
    <row r="11" spans="1:18" x14ac:dyDescent="0.3">
      <c r="A11" s="5"/>
      <c r="B11" s="1" t="s">
        <v>7</v>
      </c>
      <c r="C11" s="9">
        <v>1069292</v>
      </c>
      <c r="D11" s="9">
        <v>1208932</v>
      </c>
      <c r="E11" s="9">
        <v>1314725.1995600001</v>
      </c>
      <c r="F11" s="9">
        <v>1522128</v>
      </c>
      <c r="G11" s="52">
        <v>1568229.6962029224</v>
      </c>
      <c r="H11" s="7">
        <f t="shared" si="0"/>
        <v>46101.69620292238</v>
      </c>
      <c r="I11" s="8">
        <f t="shared" si="1"/>
        <v>3.0287660566603147E-2</v>
      </c>
      <c r="J11" s="57"/>
      <c r="K11" s="1"/>
      <c r="L11" s="45">
        <v>3</v>
      </c>
      <c r="M11" s="45">
        <v>3</v>
      </c>
      <c r="N11" s="45">
        <v>3</v>
      </c>
      <c r="O11" s="45">
        <v>4</v>
      </c>
      <c r="P11" s="45">
        <f t="shared" si="2"/>
        <v>1</v>
      </c>
      <c r="R11" t="s">
        <v>170</v>
      </c>
    </row>
    <row r="12" spans="1:18" x14ac:dyDescent="0.3">
      <c r="A12" s="5"/>
      <c r="B12" s="1" t="s">
        <v>8</v>
      </c>
      <c r="C12" s="9">
        <v>283638</v>
      </c>
      <c r="D12" s="9">
        <v>187821</v>
      </c>
      <c r="E12" s="9">
        <v>193967.86433667719</v>
      </c>
      <c r="F12" s="9">
        <v>198508</v>
      </c>
      <c r="G12" s="52">
        <v>298309.36238669802</v>
      </c>
      <c r="H12" s="7">
        <f t="shared" si="0"/>
        <v>99801.36238669802</v>
      </c>
      <c r="I12" s="8">
        <f t="shared" si="1"/>
        <v>0.50275738200323428</v>
      </c>
      <c r="J12" s="54"/>
      <c r="K12" s="1"/>
      <c r="L12" s="45">
        <v>2</v>
      </c>
      <c r="M12" s="45">
        <v>2</v>
      </c>
      <c r="N12" s="45">
        <v>2</v>
      </c>
      <c r="O12" s="45">
        <v>3</v>
      </c>
      <c r="P12" s="45">
        <f t="shared" si="2"/>
        <v>1</v>
      </c>
      <c r="R12" t="s">
        <v>173</v>
      </c>
    </row>
    <row r="13" spans="1:18" x14ac:dyDescent="0.3">
      <c r="A13" s="5"/>
      <c r="B13" s="1" t="s">
        <v>147</v>
      </c>
      <c r="C13" s="9">
        <v>416312</v>
      </c>
      <c r="D13" s="9">
        <v>436064</v>
      </c>
      <c r="E13" s="9">
        <v>440699.03462600004</v>
      </c>
      <c r="F13" s="9">
        <v>449909</v>
      </c>
      <c r="G13" s="52">
        <v>251164.80324130441</v>
      </c>
      <c r="H13" s="7">
        <f t="shared" si="0"/>
        <v>-198744.19675869559</v>
      </c>
      <c r="I13" s="8">
        <f t="shared" si="1"/>
        <v>-0.44174310084638357</v>
      </c>
      <c r="J13" s="54"/>
      <c r="K13" s="1"/>
      <c r="L13" s="45">
        <v>4</v>
      </c>
      <c r="M13" s="45">
        <v>4</v>
      </c>
      <c r="N13" s="45">
        <v>4</v>
      </c>
      <c r="O13" s="45">
        <v>2.5</v>
      </c>
      <c r="P13" s="45">
        <f t="shared" si="2"/>
        <v>-1.5</v>
      </c>
      <c r="R13" t="s">
        <v>146</v>
      </c>
    </row>
    <row r="14" spans="1:18" x14ac:dyDescent="0.3">
      <c r="A14" s="1"/>
      <c r="B14" s="5" t="s">
        <v>115</v>
      </c>
      <c r="C14" s="67"/>
      <c r="D14" s="67"/>
      <c r="E14" s="67"/>
      <c r="F14" s="67">
        <v>200000</v>
      </c>
      <c r="G14" s="67">
        <v>0</v>
      </c>
      <c r="H14" s="7">
        <f t="shared" si="0"/>
        <v>-200000</v>
      </c>
      <c r="I14" s="8">
        <f t="shared" si="1"/>
        <v>-1</v>
      </c>
      <c r="J14" s="54"/>
      <c r="K14" s="1"/>
      <c r="N14" s="45">
        <v>2</v>
      </c>
      <c r="O14" s="45">
        <v>0</v>
      </c>
      <c r="P14" s="45">
        <f t="shared" si="2"/>
        <v>-2</v>
      </c>
    </row>
    <row r="15" spans="1:18" x14ac:dyDescent="0.3">
      <c r="A15" s="27" t="s">
        <v>9</v>
      </c>
      <c r="B15" s="28"/>
      <c r="C15" s="28">
        <f>SUM(C7:C14)</f>
        <v>3812731</v>
      </c>
      <c r="D15" s="28">
        <f t="shared" ref="D15:E15" si="3">SUM(D7:D14)</f>
        <v>3880497</v>
      </c>
      <c r="E15" s="28">
        <f t="shared" si="3"/>
        <v>4037695.1024433114</v>
      </c>
      <c r="F15" s="28">
        <f>SUM(F7:F14)</f>
        <v>4595166</v>
      </c>
      <c r="G15" s="78">
        <f>SUM(G7:G14)</f>
        <v>4769571.2263208963</v>
      </c>
      <c r="H15" s="29">
        <f>G15-F15</f>
        <v>174405.2263208963</v>
      </c>
      <c r="I15" s="30">
        <f>IF(F15=0,"                  -",G15/F15-1)</f>
        <v>3.7954064406138244E-2</v>
      </c>
      <c r="J15" s="58"/>
      <c r="K15" s="1"/>
      <c r="L15" s="43">
        <f>SUM(L7:L14)</f>
        <v>27.7</v>
      </c>
      <c r="M15" s="43">
        <f t="shared" ref="M15:O15" si="4">SUM(M7:M14)</f>
        <v>27.7</v>
      </c>
      <c r="N15" s="43">
        <f t="shared" si="4"/>
        <v>30.7</v>
      </c>
      <c r="O15" s="43">
        <f t="shared" si="4"/>
        <v>32.5</v>
      </c>
      <c r="P15" s="43">
        <f>O15-N15</f>
        <v>1.8000000000000007</v>
      </c>
    </row>
    <row r="16" spans="1:18" x14ac:dyDescent="0.3">
      <c r="A16" s="5"/>
      <c r="B16" s="1"/>
      <c r="C16" s="1"/>
      <c r="D16" s="1"/>
      <c r="E16" s="1"/>
      <c r="F16" s="1"/>
      <c r="G16" s="1"/>
      <c r="H16" s="1"/>
      <c r="I16" s="1"/>
      <c r="J16" s="54"/>
      <c r="K16" s="7"/>
    </row>
    <row r="17" spans="1:18" x14ac:dyDescent="0.3">
      <c r="A17" s="4" t="s">
        <v>10</v>
      </c>
      <c r="B17" s="1"/>
      <c r="C17" s="1"/>
      <c r="E17" s="1"/>
      <c r="F17" s="1"/>
      <c r="G17" s="1"/>
      <c r="H17" s="1"/>
      <c r="I17" s="1"/>
      <c r="J17" s="54"/>
      <c r="K17" s="7"/>
    </row>
    <row r="18" spans="1:18" x14ac:dyDescent="0.3">
      <c r="A18" s="5"/>
      <c r="B18" s="1" t="s">
        <v>4</v>
      </c>
      <c r="C18" s="6">
        <v>379454</v>
      </c>
      <c r="D18" s="22">
        <v>264565</v>
      </c>
      <c r="E18" s="6">
        <v>266814.46791499999</v>
      </c>
      <c r="F18" s="6">
        <f>272517-3</f>
        <v>272514</v>
      </c>
      <c r="G18" s="82">
        <v>237648.99056592095</v>
      </c>
      <c r="H18" s="7">
        <f>G18-F18</f>
        <v>-34865.009434079053</v>
      </c>
      <c r="I18" s="8">
        <f>IF(F18=0,"                  -",G18/F18-1)</f>
        <v>-0.12793841576608556</v>
      </c>
      <c r="J18" s="54"/>
      <c r="K18" s="1"/>
      <c r="L18" s="45">
        <v>2</v>
      </c>
      <c r="M18" s="45">
        <v>2</v>
      </c>
      <c r="N18" s="45">
        <v>2</v>
      </c>
      <c r="O18" s="45">
        <v>1.5</v>
      </c>
      <c r="P18" s="45">
        <f t="shared" ref="P18:P23" si="5">O18-N18</f>
        <v>-0.5</v>
      </c>
      <c r="Q18" s="80"/>
      <c r="R18" t="s">
        <v>149</v>
      </c>
    </row>
    <row r="19" spans="1:18" x14ac:dyDescent="0.3">
      <c r="A19" s="5"/>
      <c r="B19" s="1" t="s">
        <v>134</v>
      </c>
      <c r="C19" s="9">
        <v>1685760</v>
      </c>
      <c r="D19" s="21">
        <v>1666881</v>
      </c>
      <c r="E19" s="9">
        <v>1676100.9326829601</v>
      </c>
      <c r="F19" s="9">
        <v>1713587</v>
      </c>
      <c r="G19" s="65"/>
      <c r="H19" s="65"/>
      <c r="I19" s="65"/>
      <c r="J19" s="54"/>
      <c r="K19" s="1"/>
      <c r="L19" s="45">
        <v>15</v>
      </c>
      <c r="M19" s="45">
        <v>15</v>
      </c>
      <c r="N19" s="45">
        <v>15</v>
      </c>
      <c r="O19" s="65"/>
      <c r="P19" s="65"/>
      <c r="R19" t="s">
        <v>150</v>
      </c>
    </row>
    <row r="20" spans="1:18" ht="15.45" customHeight="1" x14ac:dyDescent="0.3">
      <c r="A20" s="5"/>
      <c r="B20" s="1" t="s">
        <v>121</v>
      </c>
      <c r="C20" s="9"/>
      <c r="D20" s="21"/>
      <c r="E20" s="9"/>
      <c r="F20" s="9"/>
      <c r="G20" s="52">
        <v>1601436</v>
      </c>
      <c r="H20" s="7">
        <f>G20-F19</f>
        <v>-112151</v>
      </c>
      <c r="I20" s="8">
        <f>IF(F19=0,"                  -",G20/F19-1)</f>
        <v>-6.5448092218253318E-2</v>
      </c>
      <c r="J20" s="54"/>
      <c r="K20" s="1"/>
      <c r="O20" s="45">
        <v>14</v>
      </c>
      <c r="P20" s="45">
        <f>O20-N19</f>
        <v>-1</v>
      </c>
      <c r="Q20" s="45"/>
      <c r="R20" t="s">
        <v>151</v>
      </c>
    </row>
    <row r="21" spans="1:18" x14ac:dyDescent="0.3">
      <c r="A21" s="5"/>
      <c r="B21" t="s">
        <v>135</v>
      </c>
      <c r="C21" s="9">
        <v>1407541</v>
      </c>
      <c r="D21" s="21">
        <v>1595629</v>
      </c>
      <c r="E21" s="9">
        <v>1642693.9016789075</v>
      </c>
      <c r="F21" s="9">
        <v>1762405</v>
      </c>
      <c r="G21" s="65"/>
      <c r="H21" s="65"/>
      <c r="I21" s="65"/>
      <c r="J21" s="57"/>
      <c r="K21" s="1"/>
      <c r="L21" s="45">
        <v>15.1</v>
      </c>
      <c r="M21" s="45">
        <v>15.399999999999999</v>
      </c>
      <c r="N21" s="45">
        <v>15.399999999999999</v>
      </c>
      <c r="O21" s="65"/>
      <c r="P21" s="65"/>
      <c r="Q21" s="45"/>
      <c r="R21" t="s">
        <v>152</v>
      </c>
    </row>
    <row r="22" spans="1:18" x14ac:dyDescent="0.3">
      <c r="A22" s="5"/>
      <c r="B22" s="1" t="s">
        <v>123</v>
      </c>
      <c r="C22" s="9"/>
      <c r="D22" s="21"/>
      <c r="E22" s="9"/>
      <c r="F22" s="9"/>
      <c r="G22" s="52">
        <v>1296609</v>
      </c>
      <c r="H22" s="7">
        <f>G22-F21</f>
        <v>-465796</v>
      </c>
      <c r="I22" s="8">
        <f>IF(F21=0,"                  -",G22/F21-1)</f>
        <v>-0.26429566416345851</v>
      </c>
      <c r="J22" s="57"/>
      <c r="K22" s="1"/>
      <c r="O22" s="45">
        <v>12.9</v>
      </c>
      <c r="P22" s="45">
        <f>O22-N21</f>
        <v>-2.4999999999999982</v>
      </c>
      <c r="R22" t="s">
        <v>153</v>
      </c>
    </row>
    <row r="23" spans="1:18" x14ac:dyDescent="0.3">
      <c r="A23" s="5"/>
      <c r="B23" t="s">
        <v>125</v>
      </c>
      <c r="C23" s="9"/>
      <c r="D23" s="21"/>
      <c r="E23" s="9"/>
      <c r="F23" s="9"/>
      <c r="G23" s="25">
        <v>188893.81445582001</v>
      </c>
      <c r="H23" s="7">
        <f t="shared" ref="H23" si="6">G23-F23</f>
        <v>188893.81445582001</v>
      </c>
      <c r="I23" s="8" t="str">
        <f t="shared" ref="I23" si="7">IF(F23=0,"                  -",G23/F23-1)</f>
        <v xml:space="preserve">                  -</v>
      </c>
      <c r="J23" s="57"/>
      <c r="K23" s="1"/>
      <c r="O23" s="45">
        <v>2</v>
      </c>
      <c r="P23" s="45">
        <f t="shared" si="5"/>
        <v>2</v>
      </c>
    </row>
    <row r="24" spans="1:18" x14ac:dyDescent="0.3">
      <c r="A24" s="5"/>
      <c r="B24" s="1" t="s">
        <v>136</v>
      </c>
      <c r="C24" s="9">
        <v>1168241</v>
      </c>
      <c r="D24" s="21">
        <v>1142960</v>
      </c>
      <c r="E24" s="9">
        <v>1244496.4525899445</v>
      </c>
      <c r="F24" s="9">
        <v>1272365</v>
      </c>
      <c r="G24" s="65"/>
      <c r="H24" s="65"/>
      <c r="I24" s="65"/>
      <c r="J24" s="57"/>
      <c r="K24" s="1"/>
      <c r="L24" s="45">
        <v>10.199999999999999</v>
      </c>
      <c r="M24" s="45">
        <v>11.2</v>
      </c>
      <c r="N24" s="45">
        <v>11.2</v>
      </c>
      <c r="O24" s="65"/>
      <c r="P24" s="65"/>
      <c r="R24" t="s">
        <v>154</v>
      </c>
    </row>
    <row r="25" spans="1:18" x14ac:dyDescent="0.3">
      <c r="A25" s="5"/>
      <c r="B25" s="1" t="s">
        <v>124</v>
      </c>
      <c r="C25" s="9"/>
      <c r="D25" s="21"/>
      <c r="E25" s="9"/>
      <c r="F25" s="9"/>
      <c r="G25" s="52">
        <v>1591953.8533304154</v>
      </c>
      <c r="H25" s="7">
        <f>G25-F24</f>
        <v>319588.85333041544</v>
      </c>
      <c r="I25" s="8">
        <f>IF(F24=0,"                  -",G25/F24-1)</f>
        <v>0.25117702336233338</v>
      </c>
      <c r="J25" s="57"/>
      <c r="K25" s="1"/>
      <c r="O25" s="45">
        <v>14.5</v>
      </c>
      <c r="P25" s="45">
        <f>O25-N24</f>
        <v>3.3000000000000007</v>
      </c>
      <c r="Q25" s="45"/>
      <c r="R25" t="s">
        <v>155</v>
      </c>
    </row>
    <row r="26" spans="1:18" x14ac:dyDescent="0.3">
      <c r="A26" s="5"/>
      <c r="B26" s="1" t="s">
        <v>11</v>
      </c>
      <c r="C26" s="9">
        <v>1116045</v>
      </c>
      <c r="D26" s="21">
        <v>986796.61</v>
      </c>
      <c r="E26" s="9">
        <v>993195.86630999902</v>
      </c>
      <c r="F26" s="9">
        <v>1032418</v>
      </c>
      <c r="G26" s="52">
        <v>827957.84737868211</v>
      </c>
      <c r="H26" s="7">
        <f t="shared" ref="H26:H32" si="8">G26-F26</f>
        <v>-204460.15262131789</v>
      </c>
      <c r="I26" s="8">
        <f t="shared" ref="I26:I28" si="9">IF(F26=0,"                  -",G26/F26-1)</f>
        <v>-0.19804008901560988</v>
      </c>
      <c r="J26" s="54"/>
      <c r="K26" s="1"/>
      <c r="L26" s="45">
        <v>12</v>
      </c>
      <c r="M26" s="45">
        <v>12</v>
      </c>
      <c r="N26" s="45">
        <v>12</v>
      </c>
      <c r="O26" s="45">
        <v>8.9</v>
      </c>
      <c r="P26" s="45">
        <f>O26-N26</f>
        <v>-3.0999999999999996</v>
      </c>
      <c r="Q26" s="45"/>
      <c r="R26" t="s">
        <v>159</v>
      </c>
    </row>
    <row r="27" spans="1:18" x14ac:dyDescent="0.3">
      <c r="A27" s="5"/>
      <c r="B27" s="1" t="s">
        <v>138</v>
      </c>
      <c r="C27" s="9">
        <v>0</v>
      </c>
      <c r="D27" s="21">
        <v>2455451</v>
      </c>
      <c r="E27" s="9">
        <v>1755451</v>
      </c>
      <c r="F27" s="9">
        <v>1861400</v>
      </c>
      <c r="G27" s="52">
        <v>3693148.4496753947</v>
      </c>
      <c r="H27" s="7">
        <f t="shared" si="8"/>
        <v>1831748.4496753947</v>
      </c>
      <c r="I27" s="8">
        <f t="shared" si="9"/>
        <v>0.98407029637659549</v>
      </c>
      <c r="J27" s="57"/>
      <c r="K27" s="1"/>
      <c r="L27" s="45">
        <v>7.5</v>
      </c>
      <c r="M27" s="45">
        <v>7.5</v>
      </c>
      <c r="N27" s="45">
        <v>7.5</v>
      </c>
      <c r="O27" s="45">
        <v>19.100000000000001</v>
      </c>
      <c r="P27" s="45">
        <f>O27-N27</f>
        <v>11.600000000000001</v>
      </c>
      <c r="Q27" s="45"/>
      <c r="R27" t="s">
        <v>161</v>
      </c>
    </row>
    <row r="28" spans="1:18" x14ac:dyDescent="0.3">
      <c r="A28" s="5"/>
      <c r="B28" t="s">
        <v>12</v>
      </c>
      <c r="C28" s="9">
        <v>436500</v>
      </c>
      <c r="D28" s="21">
        <v>441345</v>
      </c>
      <c r="E28" s="9">
        <v>442300.0545578</v>
      </c>
      <c r="F28" s="9">
        <v>447858</v>
      </c>
      <c r="G28" s="52">
        <v>167853.23926049279</v>
      </c>
      <c r="H28" s="7">
        <f t="shared" si="8"/>
        <v>-280004.76073950721</v>
      </c>
      <c r="I28" s="8">
        <f t="shared" si="9"/>
        <v>-0.62520879550997677</v>
      </c>
      <c r="J28" s="54"/>
      <c r="K28" s="1"/>
      <c r="L28" s="45">
        <v>2.4</v>
      </c>
      <c r="M28" s="45">
        <v>2.4</v>
      </c>
      <c r="N28" s="45">
        <v>2.4</v>
      </c>
      <c r="O28" s="45">
        <v>0.6</v>
      </c>
      <c r="P28" s="45">
        <f>O28-N28</f>
        <v>-1.7999999999999998</v>
      </c>
      <c r="Q28" s="45"/>
      <c r="R28" t="s">
        <v>160</v>
      </c>
    </row>
    <row r="29" spans="1:18" x14ac:dyDescent="0.3">
      <c r="A29" s="5"/>
      <c r="B29" s="1" t="s">
        <v>137</v>
      </c>
      <c r="C29" s="9">
        <v>1137457</v>
      </c>
      <c r="D29" s="21">
        <v>1108234</v>
      </c>
      <c r="E29" s="9">
        <v>1123043.5367159999</v>
      </c>
      <c r="F29" s="9">
        <v>1148143</v>
      </c>
      <c r="G29" s="65"/>
      <c r="H29" s="65"/>
      <c r="I29" s="65"/>
      <c r="J29" s="54"/>
      <c r="K29" s="1"/>
      <c r="L29" s="45">
        <v>10</v>
      </c>
      <c r="M29" s="45">
        <v>10</v>
      </c>
      <c r="N29" s="45">
        <v>10</v>
      </c>
      <c r="O29" s="65"/>
      <c r="P29" s="65"/>
      <c r="R29" t="s">
        <v>156</v>
      </c>
    </row>
    <row r="30" spans="1:18" x14ac:dyDescent="0.3">
      <c r="A30" s="5"/>
      <c r="B30" s="1" t="s">
        <v>122</v>
      </c>
      <c r="C30" s="9"/>
      <c r="D30" s="21"/>
      <c r="E30" s="9"/>
      <c r="F30" s="9"/>
      <c r="G30" s="52">
        <v>1046882</v>
      </c>
      <c r="H30" s="7">
        <f>G30-F29</f>
        <v>-101261</v>
      </c>
      <c r="I30" s="8">
        <f>IF(F29=0,"                  -",G30/F29-1)</f>
        <v>-8.8195459973191448E-2</v>
      </c>
      <c r="J30" s="54"/>
      <c r="K30" s="1"/>
      <c r="O30" s="45">
        <v>9</v>
      </c>
      <c r="P30" s="45">
        <f>O30-N29</f>
        <v>-1</v>
      </c>
      <c r="Q30" s="45"/>
      <c r="R30" t="s">
        <v>157</v>
      </c>
    </row>
    <row r="31" spans="1:18" x14ac:dyDescent="0.3">
      <c r="A31" s="5"/>
      <c r="B31" s="1" t="s">
        <v>126</v>
      </c>
      <c r="C31" s="9"/>
      <c r="D31" s="21"/>
      <c r="E31" s="9"/>
      <c r="F31" s="9"/>
      <c r="G31" s="52">
        <v>1415572</v>
      </c>
      <c r="H31" s="7">
        <f t="shared" ref="H31" si="10">G31-F31</f>
        <v>1415572</v>
      </c>
      <c r="I31" s="8">
        <f>IF(F54=0,"                  -",G31/F54-1)</f>
        <v>-9.8384180265585708E-2</v>
      </c>
      <c r="J31" s="54"/>
      <c r="K31" s="1"/>
      <c r="O31" s="45">
        <v>14.08</v>
      </c>
      <c r="P31" s="45">
        <f>O31-N31</f>
        <v>14.08</v>
      </c>
      <c r="R31" t="s">
        <v>158</v>
      </c>
    </row>
    <row r="32" spans="1:18" x14ac:dyDescent="0.3">
      <c r="A32" s="5"/>
      <c r="B32" s="1" t="s">
        <v>88</v>
      </c>
      <c r="C32" s="9">
        <v>0</v>
      </c>
      <c r="D32" s="9">
        <v>0</v>
      </c>
      <c r="E32" s="9">
        <v>0</v>
      </c>
      <c r="F32" s="9">
        <v>147000</v>
      </c>
      <c r="G32" s="52">
        <v>147000</v>
      </c>
      <c r="H32" s="7">
        <f t="shared" si="8"/>
        <v>0</v>
      </c>
      <c r="I32" s="8">
        <f>IF(F32=0,"                  -",G32/F32-1)</f>
        <v>0</v>
      </c>
      <c r="J32" s="57"/>
      <c r="K32" s="1"/>
      <c r="O32" s="45">
        <v>0</v>
      </c>
      <c r="P32" s="45">
        <f>O32-N32</f>
        <v>0</v>
      </c>
    </row>
    <row r="33" spans="1:18" x14ac:dyDescent="0.3">
      <c r="A33" s="27" t="s">
        <v>13</v>
      </c>
      <c r="B33" s="28"/>
      <c r="C33" s="28">
        <f>SUM(C18:C32)</f>
        <v>7330998</v>
      </c>
      <c r="D33" s="28">
        <f>SUM(D18:D32)</f>
        <v>9661861.6099999994</v>
      </c>
      <c r="E33" s="28">
        <f>SUM(E18:E32)</f>
        <v>9144096.2124506105</v>
      </c>
      <c r="F33" s="28">
        <f>SUM(F18:F32)</f>
        <v>9657690</v>
      </c>
      <c r="G33" s="78">
        <f>SUM(G18:G32)</f>
        <v>12214955.194666727</v>
      </c>
      <c r="H33" s="29">
        <f>G33-F33</f>
        <v>2557265.1946667265</v>
      </c>
      <c r="I33" s="30">
        <f>IF(F33=0,"                  -",G33/F33-1)</f>
        <v>0.26479056530772116</v>
      </c>
      <c r="J33" s="58"/>
      <c r="K33" s="1"/>
      <c r="L33" s="43">
        <f>SUM(L18:L32)</f>
        <v>74.2</v>
      </c>
      <c r="M33" s="43">
        <f>SUM(M18:M32)</f>
        <v>75.5</v>
      </c>
      <c r="N33" s="43">
        <f>SUM(N18:N32)</f>
        <v>75.5</v>
      </c>
      <c r="O33" s="43">
        <f>SUM(O18:O32)</f>
        <v>96.58</v>
      </c>
      <c r="P33" s="43">
        <f>O33-N33</f>
        <v>21.08</v>
      </c>
    </row>
    <row r="34" spans="1:18" x14ac:dyDescent="0.3">
      <c r="A34" s="5"/>
      <c r="B34" s="1"/>
      <c r="C34" s="1"/>
      <c r="D34" s="1"/>
      <c r="E34" s="1"/>
      <c r="F34" s="1"/>
      <c r="G34" s="1"/>
      <c r="H34" s="1"/>
      <c r="I34" s="1"/>
      <c r="J34" s="54"/>
      <c r="K34" s="1"/>
    </row>
    <row r="35" spans="1:18" x14ac:dyDescent="0.3">
      <c r="A35" s="4" t="s">
        <v>14</v>
      </c>
      <c r="B35" s="1"/>
      <c r="C35" s="1"/>
      <c r="D35" s="1"/>
      <c r="E35" s="1"/>
      <c r="F35" s="1"/>
      <c r="G35" s="1"/>
      <c r="H35" s="1"/>
      <c r="I35" s="1"/>
      <c r="J35" s="54"/>
      <c r="K35" s="1"/>
    </row>
    <row r="36" spans="1:18" x14ac:dyDescent="0.3">
      <c r="A36" s="5"/>
      <c r="B36" s="1" t="s">
        <v>15</v>
      </c>
      <c r="C36" s="6">
        <v>576556</v>
      </c>
      <c r="D36" s="6">
        <v>484130</v>
      </c>
      <c r="E36" s="6">
        <v>508589.69608899998</v>
      </c>
      <c r="F36" s="6">
        <v>518174</v>
      </c>
      <c r="G36" s="82">
        <v>626642.82767999999</v>
      </c>
      <c r="H36" s="7">
        <f>G36-F36</f>
        <v>108468.82767999999</v>
      </c>
      <c r="I36" s="8">
        <f>IF(F36=0,"                  -",G36/F36-1)</f>
        <v>0.20932896610019025</v>
      </c>
      <c r="J36" s="57"/>
      <c r="K36" s="1"/>
      <c r="L36" s="45">
        <v>2.2999999999999998</v>
      </c>
      <c r="M36" s="45">
        <v>2.2999999999999998</v>
      </c>
      <c r="N36" s="45">
        <v>2.2999999999999998</v>
      </c>
      <c r="O36" s="45">
        <v>3</v>
      </c>
      <c r="P36" s="45">
        <f>O36-N36</f>
        <v>0.70000000000000018</v>
      </c>
      <c r="R36" t="s">
        <v>171</v>
      </c>
    </row>
    <row r="37" spans="1:18" x14ac:dyDescent="0.3">
      <c r="A37" s="5"/>
      <c r="B37" s="1" t="s">
        <v>16</v>
      </c>
      <c r="C37" s="9">
        <v>295831</v>
      </c>
      <c r="D37" s="9">
        <v>332008</v>
      </c>
      <c r="E37" s="9">
        <v>357413.01199999999</v>
      </c>
      <c r="F37" s="9">
        <v>366570</v>
      </c>
      <c r="G37" s="52">
        <v>288203.9404207</v>
      </c>
      <c r="H37" s="7">
        <f t="shared" ref="H37:H39" si="11">G37-F37</f>
        <v>-78366.059579299996</v>
      </c>
      <c r="I37" s="8">
        <f t="shared" ref="I37" si="12">IF(F37=0,"                  -",G37/F37-1)</f>
        <v>-0.21378197773767627</v>
      </c>
      <c r="J37" s="57"/>
      <c r="K37" s="1"/>
      <c r="L37" s="45">
        <v>1.5</v>
      </c>
      <c r="M37" s="45">
        <v>1.5</v>
      </c>
      <c r="N37" s="45">
        <v>1.5</v>
      </c>
      <c r="O37" s="45">
        <v>1</v>
      </c>
      <c r="P37" s="45">
        <f>O37-N37</f>
        <v>-0.5</v>
      </c>
      <c r="R37" t="s">
        <v>172</v>
      </c>
    </row>
    <row r="38" spans="1:18" x14ac:dyDescent="0.3">
      <c r="A38" s="5"/>
      <c r="B38" s="1" t="s">
        <v>18</v>
      </c>
      <c r="C38" s="9">
        <v>0</v>
      </c>
      <c r="D38" s="9">
        <v>952414.13</v>
      </c>
      <c r="E38" s="9">
        <v>983637.68119299621</v>
      </c>
      <c r="F38" s="9">
        <v>933393</v>
      </c>
      <c r="G38" s="65"/>
      <c r="H38" s="65"/>
      <c r="I38" s="65"/>
      <c r="J38" s="57"/>
      <c r="K38" s="1"/>
      <c r="L38" s="45">
        <v>11.25</v>
      </c>
      <c r="M38" s="45">
        <v>11.25</v>
      </c>
      <c r="N38" s="45">
        <v>11.25</v>
      </c>
      <c r="O38" s="65"/>
      <c r="P38" s="65"/>
      <c r="R38" t="s">
        <v>163</v>
      </c>
    </row>
    <row r="39" spans="1:18" x14ac:dyDescent="0.3">
      <c r="A39" s="5"/>
      <c r="B39" t="s">
        <v>17</v>
      </c>
      <c r="C39" s="9">
        <v>593835</v>
      </c>
      <c r="D39" s="9">
        <v>549380</v>
      </c>
      <c r="E39" s="9">
        <v>603071.12935379264</v>
      </c>
      <c r="F39" s="9">
        <v>616675</v>
      </c>
      <c r="G39" s="52">
        <v>603768.09815189906</v>
      </c>
      <c r="H39" s="7">
        <f t="shared" si="11"/>
        <v>-12906.901848100941</v>
      </c>
      <c r="I39" s="8">
        <f>IF(F39=0,"                  -",G39/F39-1)</f>
        <v>-2.0929828269511397E-2</v>
      </c>
      <c r="J39" s="57"/>
      <c r="K39" s="1"/>
      <c r="L39" s="45">
        <v>5</v>
      </c>
      <c r="M39" s="45">
        <v>5.5</v>
      </c>
      <c r="N39" s="45">
        <v>5.5</v>
      </c>
      <c r="O39" s="45">
        <v>5</v>
      </c>
      <c r="P39" s="45">
        <f>O39-N39</f>
        <v>-0.5</v>
      </c>
      <c r="R39" t="s">
        <v>162</v>
      </c>
    </row>
    <row r="40" spans="1:18" x14ac:dyDescent="0.3">
      <c r="A40" s="5"/>
      <c r="B40" t="s">
        <v>140</v>
      </c>
      <c r="C40" s="9">
        <v>873039</v>
      </c>
      <c r="D40" s="9">
        <v>889028</v>
      </c>
      <c r="E40" s="9">
        <v>888157.36910807574</v>
      </c>
      <c r="F40" s="9">
        <f>795420+104223</f>
        <v>899643</v>
      </c>
      <c r="G40" s="52">
        <f>1009017.17495947+18620+4750+108006</f>
        <v>1140393.1749594701</v>
      </c>
      <c r="H40" s="7">
        <f>G40-(F40+F47)</f>
        <v>105832.17495947005</v>
      </c>
      <c r="I40" s="8">
        <f>IF((F40+F47)=0,"                  -",G40/(F40+F47)-1)</f>
        <v>0.10229669875383873</v>
      </c>
      <c r="J40" s="54"/>
      <c r="K40" s="1"/>
      <c r="L40" s="45">
        <v>9</v>
      </c>
      <c r="M40" s="45">
        <v>9</v>
      </c>
      <c r="N40" s="45">
        <v>9</v>
      </c>
      <c r="O40" s="45">
        <v>11</v>
      </c>
      <c r="P40" s="45">
        <f>O40-(N40+N47)</f>
        <v>1</v>
      </c>
      <c r="R40" t="s">
        <v>164</v>
      </c>
    </row>
    <row r="41" spans="1:18" x14ac:dyDescent="0.3">
      <c r="A41" s="5"/>
      <c r="B41" t="s">
        <v>141</v>
      </c>
      <c r="C41" s="9"/>
      <c r="D41" s="9"/>
      <c r="E41" s="9"/>
      <c r="F41" s="9"/>
      <c r="G41" s="52">
        <f>291901+642587</f>
        <v>934488</v>
      </c>
      <c r="H41" s="7">
        <f>G41-F70</f>
        <v>-39984</v>
      </c>
      <c r="I41" s="8">
        <f>IF(F70=0,"                  -",G41/F70-1)</f>
        <v>-4.1031450878013964E-2</v>
      </c>
      <c r="J41" s="54"/>
      <c r="K41" s="1"/>
      <c r="O41" s="45">
        <v>7.8</v>
      </c>
      <c r="P41" s="45">
        <f>O41-N70</f>
        <v>-0.50000000000000089</v>
      </c>
      <c r="R41" t="s">
        <v>142</v>
      </c>
    </row>
    <row r="42" spans="1:18" x14ac:dyDescent="0.3">
      <c r="A42" s="27" t="s">
        <v>19</v>
      </c>
      <c r="B42" s="28"/>
      <c r="C42" s="28">
        <f>SUM(C36:C41)</f>
        <v>2339261</v>
      </c>
      <c r="D42" s="28">
        <f t="shared" ref="D42:G42" si="13">SUM(D36:D41)</f>
        <v>3206960.13</v>
      </c>
      <c r="E42" s="28">
        <f t="shared" si="13"/>
        <v>3340868.8877438647</v>
      </c>
      <c r="F42" s="28">
        <f t="shared" si="13"/>
        <v>3334455</v>
      </c>
      <c r="G42" s="28">
        <f t="shared" si="13"/>
        <v>3593496.0412120689</v>
      </c>
      <c r="H42" s="29">
        <f>G42-F42</f>
        <v>259041.04121206887</v>
      </c>
      <c r="I42" s="30">
        <f>IF(F42=0,"                  -",G42/F42-1)</f>
        <v>7.7686170967090185E-2</v>
      </c>
      <c r="J42" s="58"/>
      <c r="K42" s="1"/>
      <c r="L42" s="43">
        <f>SUM(L36:L40)</f>
        <v>29.05</v>
      </c>
      <c r="M42" s="43">
        <f>SUM(M36:M40)</f>
        <v>29.55</v>
      </c>
      <c r="N42" s="43">
        <f>SUM(N36:N40)</f>
        <v>29.55</v>
      </c>
      <c r="O42" s="43">
        <f>SUM(O36:O41)</f>
        <v>27.8</v>
      </c>
      <c r="P42" s="43">
        <f>SUM(P36:P41)</f>
        <v>0.19999999999999929</v>
      </c>
    </row>
    <row r="43" spans="1:18" x14ac:dyDescent="0.3">
      <c r="A43" s="5"/>
      <c r="B43" s="1"/>
      <c r="C43" s="1"/>
      <c r="D43" s="1"/>
      <c r="E43" s="1"/>
      <c r="F43" s="1"/>
      <c r="G43" s="1"/>
      <c r="H43" s="1"/>
      <c r="I43" s="1"/>
      <c r="J43" s="54"/>
      <c r="K43" s="1"/>
      <c r="R43" s="45"/>
    </row>
    <row r="44" spans="1:18" x14ac:dyDescent="0.3">
      <c r="A44" s="4" t="s">
        <v>20</v>
      </c>
      <c r="B44" s="1"/>
      <c r="C44" s="1"/>
      <c r="D44" s="1"/>
      <c r="E44" s="1"/>
      <c r="F44" s="1"/>
      <c r="G44" s="1"/>
      <c r="H44" s="1"/>
      <c r="I44" s="1"/>
      <c r="J44" s="54"/>
      <c r="K44" s="1"/>
    </row>
    <row r="45" spans="1:18" x14ac:dyDescent="0.3">
      <c r="A45" s="5"/>
      <c r="B45" s="1" t="s">
        <v>4</v>
      </c>
      <c r="C45" s="6">
        <v>302938</v>
      </c>
      <c r="D45" s="6">
        <v>308774</v>
      </c>
      <c r="E45" s="6">
        <v>270672.70868499996</v>
      </c>
      <c r="F45" s="6">
        <f>261715-1</f>
        <v>261714</v>
      </c>
      <c r="G45" s="82">
        <v>238023.87198883123</v>
      </c>
      <c r="H45" s="7">
        <f>G45-F45</f>
        <v>-23690.128011168767</v>
      </c>
      <c r="I45" s="8">
        <f>IF(F45=0,"                  -",G45/F45-1)</f>
        <v>-9.0519146897639291E-2</v>
      </c>
      <c r="J45" s="57"/>
      <c r="K45" s="1"/>
      <c r="L45" s="45">
        <v>2.6</v>
      </c>
      <c r="M45" s="45">
        <v>2</v>
      </c>
      <c r="N45" s="45">
        <v>2</v>
      </c>
      <c r="O45" s="45">
        <v>1.5</v>
      </c>
      <c r="P45" s="45">
        <f>O45-N45</f>
        <v>-0.5</v>
      </c>
      <c r="R45" t="s">
        <v>149</v>
      </c>
    </row>
    <row r="46" spans="1:18" x14ac:dyDescent="0.3">
      <c r="A46" s="5"/>
      <c r="B46" s="1" t="s">
        <v>127</v>
      </c>
      <c r="C46" s="6"/>
      <c r="D46" s="6"/>
      <c r="E46" s="6"/>
      <c r="F46" s="6"/>
      <c r="G46" s="82">
        <v>1088011.8135726366</v>
      </c>
      <c r="H46" s="7">
        <f>G46-F38</f>
        <v>154618.81357263657</v>
      </c>
      <c r="I46" s="8">
        <f>IF(F38=0,"                  -",G46/F38-1)</f>
        <v>0.165652424619251</v>
      </c>
      <c r="J46" s="57"/>
      <c r="K46" s="1"/>
      <c r="O46" s="45">
        <v>11.6</v>
      </c>
      <c r="P46" s="45">
        <f>O46-N38</f>
        <v>0.34999999999999964</v>
      </c>
      <c r="R46" t="s">
        <v>166</v>
      </c>
    </row>
    <row r="47" spans="1:18" x14ac:dyDescent="0.3">
      <c r="A47" s="74"/>
      <c r="B47" s="1" t="s">
        <v>139</v>
      </c>
      <c r="C47" s="9">
        <v>180848</v>
      </c>
      <c r="D47" s="9">
        <v>133818</v>
      </c>
      <c r="E47" s="9">
        <v>135529.51657000001</v>
      </c>
      <c r="F47" s="9">
        <v>134918</v>
      </c>
      <c r="G47" s="65"/>
      <c r="H47" s="65"/>
      <c r="I47" s="65"/>
      <c r="L47" s="45">
        <v>1</v>
      </c>
      <c r="M47" s="45">
        <v>1</v>
      </c>
      <c r="N47" s="45">
        <v>1</v>
      </c>
      <c r="O47" s="65"/>
      <c r="P47" s="65"/>
      <c r="R47" t="s">
        <v>165</v>
      </c>
    </row>
    <row r="48" spans="1:18" x14ac:dyDescent="0.3">
      <c r="A48" s="5"/>
      <c r="B48" s="1" t="s">
        <v>22</v>
      </c>
      <c r="C48" s="9">
        <v>1727958</v>
      </c>
      <c r="D48" s="9">
        <v>1459602.32</v>
      </c>
      <c r="E48" s="9">
        <v>1494968.5076561233</v>
      </c>
      <c r="F48" s="9">
        <v>1828009</v>
      </c>
      <c r="G48" s="52">
        <v>1657793.1643142914</v>
      </c>
      <c r="H48" s="7">
        <f t="shared" ref="H48:H52" si="14">G48-F48</f>
        <v>-170215.83568570856</v>
      </c>
      <c r="I48" s="8">
        <f t="shared" ref="I48:I52" si="15">IF(F48=0,"                  -",G48/F48-1)</f>
        <v>-9.3115425408577646E-2</v>
      </c>
      <c r="J48" s="54"/>
      <c r="K48" s="1"/>
      <c r="L48" s="45">
        <v>14</v>
      </c>
      <c r="M48" s="45">
        <v>14</v>
      </c>
      <c r="N48" s="45">
        <v>14</v>
      </c>
      <c r="O48" s="45">
        <v>16</v>
      </c>
      <c r="P48" s="45">
        <f>O48-N48</f>
        <v>2</v>
      </c>
      <c r="R48" t="s">
        <v>175</v>
      </c>
    </row>
    <row r="49" spans="1:19" x14ac:dyDescent="0.3">
      <c r="A49" s="5"/>
      <c r="B49" t="s">
        <v>144</v>
      </c>
      <c r="C49" s="9">
        <v>1814317</v>
      </c>
      <c r="D49" s="9">
        <v>1834639.61</v>
      </c>
      <c r="E49" s="9">
        <v>1869013.7363101474</v>
      </c>
      <c r="F49" s="9">
        <f>1674197+138797</f>
        <v>1812994</v>
      </c>
      <c r="G49" s="52">
        <f>1636798.08648839+115794</f>
        <v>1752592.0864883901</v>
      </c>
      <c r="H49" s="7">
        <f t="shared" si="14"/>
        <v>-60401.913511609891</v>
      </c>
      <c r="I49" s="8">
        <f t="shared" si="15"/>
        <v>-3.3316113297457095E-2</v>
      </c>
      <c r="J49" s="54"/>
      <c r="K49" s="1"/>
      <c r="L49" s="45">
        <v>16.899999999999999</v>
      </c>
      <c r="M49" s="45">
        <v>16.899999999999999</v>
      </c>
      <c r="N49" s="45">
        <v>16.899999999999999</v>
      </c>
      <c r="O49" s="45">
        <v>16</v>
      </c>
      <c r="P49" s="45">
        <f>O49-N49</f>
        <v>-0.89999999999999858</v>
      </c>
      <c r="R49" t="s">
        <v>176</v>
      </c>
    </row>
    <row r="50" spans="1:19" x14ac:dyDescent="0.3">
      <c r="A50" s="5"/>
      <c r="B50" s="1" t="s">
        <v>23</v>
      </c>
      <c r="C50" s="9">
        <v>1382228</v>
      </c>
      <c r="D50" s="9">
        <v>1682618</v>
      </c>
      <c r="E50" s="9">
        <v>1685177.4840361229</v>
      </c>
      <c r="F50" s="9">
        <f>1382036-20000</f>
        <v>1362036</v>
      </c>
      <c r="G50" s="52">
        <f>957099.367736671+10000+469987</f>
        <v>1437086.3677366711</v>
      </c>
      <c r="H50" s="7">
        <f t="shared" si="14"/>
        <v>75050.36773667112</v>
      </c>
      <c r="I50" s="8">
        <f t="shared" si="15"/>
        <v>5.5101603582189629E-2</v>
      </c>
      <c r="J50" s="54"/>
      <c r="K50" s="1"/>
      <c r="L50" s="45">
        <v>16.02</v>
      </c>
      <c r="M50" s="45">
        <v>16.02</v>
      </c>
      <c r="N50" s="45">
        <v>16.02</v>
      </c>
      <c r="O50" s="45">
        <v>13.1</v>
      </c>
      <c r="P50" s="45">
        <f>O50-N50</f>
        <v>-2.92</v>
      </c>
      <c r="R50" t="s">
        <v>167</v>
      </c>
    </row>
    <row r="51" spans="1:19" x14ac:dyDescent="0.3">
      <c r="A51" s="5"/>
      <c r="B51" s="1" t="s">
        <v>143</v>
      </c>
      <c r="C51" s="9">
        <v>3279751</v>
      </c>
      <c r="D51" s="9">
        <v>2853039</v>
      </c>
      <c r="E51" s="9">
        <v>2862156.4719930957</v>
      </c>
      <c r="F51" s="9">
        <f>2793289+30903+20000</f>
        <v>2844192</v>
      </c>
      <c r="G51" s="52">
        <v>2486903.2408102863</v>
      </c>
      <c r="H51" s="7">
        <f t="shared" si="14"/>
        <v>-357288.75918971375</v>
      </c>
      <c r="I51" s="8">
        <f t="shared" si="15"/>
        <v>-0.12562047822007572</v>
      </c>
      <c r="J51" s="54"/>
      <c r="K51" s="1"/>
      <c r="L51" s="45">
        <v>16.87</v>
      </c>
      <c r="M51" s="45">
        <v>16.87</v>
      </c>
      <c r="N51" s="45">
        <v>16.87</v>
      </c>
      <c r="O51" s="45">
        <v>14.87</v>
      </c>
      <c r="P51" s="45">
        <f>O51-N51</f>
        <v>-2.0000000000000018</v>
      </c>
      <c r="R51" t="s">
        <v>177</v>
      </c>
    </row>
    <row r="52" spans="1:19" x14ac:dyDescent="0.3">
      <c r="A52" s="5"/>
      <c r="B52" s="1" t="s">
        <v>24</v>
      </c>
      <c r="C52" s="9">
        <v>1638371</v>
      </c>
      <c r="D52" s="9">
        <v>1662785</v>
      </c>
      <c r="E52" s="9">
        <v>1642828.1197516704</v>
      </c>
      <c r="F52" s="9">
        <v>1635263</v>
      </c>
      <c r="G52" s="52">
        <v>1676417.168721579</v>
      </c>
      <c r="H52" s="7">
        <f t="shared" si="14"/>
        <v>41154.168721579015</v>
      </c>
      <c r="I52" s="8">
        <f t="shared" si="15"/>
        <v>2.516669717444775E-2</v>
      </c>
      <c r="J52" s="57"/>
      <c r="K52" s="1"/>
      <c r="L52" s="45">
        <v>17.020000000000003</v>
      </c>
      <c r="M52" s="45">
        <v>16.54</v>
      </c>
      <c r="N52" s="45">
        <v>16.54</v>
      </c>
      <c r="O52" s="45">
        <v>17.54</v>
      </c>
      <c r="P52" s="45">
        <f>O52-N52</f>
        <v>1</v>
      </c>
      <c r="R52" t="s">
        <v>174</v>
      </c>
    </row>
    <row r="53" spans="1:19" x14ac:dyDescent="0.3">
      <c r="A53" s="5"/>
      <c r="B53" s="1" t="s">
        <v>118</v>
      </c>
      <c r="C53" s="9"/>
      <c r="D53" s="9"/>
      <c r="E53" s="9">
        <v>28697936</v>
      </c>
      <c r="F53" s="9">
        <f>28794894-F54</f>
        <v>27224855</v>
      </c>
      <c r="G53" s="52">
        <v>10655018.870000001</v>
      </c>
      <c r="H53" s="7">
        <f>G53-(F53+F54)</f>
        <v>-18139875.129999999</v>
      </c>
      <c r="I53" s="8">
        <f>IF((F53+F54)=0,"                  -",G53/(F53+F54)-1)</f>
        <v>-0.62996846350606461</v>
      </c>
      <c r="J53" s="57"/>
      <c r="K53" s="1"/>
      <c r="M53" s="45">
        <f>86.1+108</f>
        <v>194.1</v>
      </c>
      <c r="N53" s="45">
        <f>(7+4+4+1+1+1+0.5+21+1+4+1.6+124+1+3.5+1.5+1+1+0.5+1)-(7+4+4+1+21+4)+ROUND(108*0.75,0)</f>
        <v>219.6</v>
      </c>
      <c r="O53" s="45">
        <v>78.59</v>
      </c>
      <c r="P53" s="45">
        <f>O53-(N53+N54)</f>
        <v>-159.26</v>
      </c>
    </row>
    <row r="54" spans="1:19" x14ac:dyDescent="0.3">
      <c r="A54" s="5"/>
      <c r="B54" s="1" t="s">
        <v>114</v>
      </c>
      <c r="C54" s="9"/>
      <c r="D54" s="9"/>
      <c r="E54" s="9"/>
      <c r="F54" s="9">
        <v>1570039</v>
      </c>
      <c r="G54" s="65"/>
      <c r="H54" s="65"/>
      <c r="I54" s="65"/>
      <c r="J54" s="57"/>
      <c r="K54" s="1"/>
      <c r="N54" s="45">
        <v>18.25</v>
      </c>
      <c r="O54" s="65"/>
      <c r="P54" s="65"/>
      <c r="R54" t="s">
        <v>178</v>
      </c>
    </row>
    <row r="55" spans="1:19" x14ac:dyDescent="0.3">
      <c r="A55" s="27" t="s">
        <v>25</v>
      </c>
      <c r="B55" s="28"/>
      <c r="C55" s="28">
        <f>SUM(C45:C54)</f>
        <v>10326411</v>
      </c>
      <c r="D55" s="28">
        <f>SUM(D45:D54)</f>
        <v>9935275.9299999997</v>
      </c>
      <c r="E55" s="28">
        <f>SUM(E45:E54)</f>
        <v>38658282.545002162</v>
      </c>
      <c r="F55" s="28">
        <f>SUM(F45:F54)</f>
        <v>38674020</v>
      </c>
      <c r="G55" s="78">
        <f>SUM(G45:G54)</f>
        <v>20991846.583632685</v>
      </c>
      <c r="H55" s="29">
        <f>G55-F55</f>
        <v>-17682173.416367315</v>
      </c>
      <c r="I55" s="30">
        <f>IF(F55=0,"                  -",G55/F55-1)</f>
        <v>-0.45721063950340091</v>
      </c>
      <c r="J55" s="58"/>
      <c r="K55" s="1"/>
      <c r="L55" s="43">
        <f>SUM(L45:L54)</f>
        <v>84.41</v>
      </c>
      <c r="M55" s="43">
        <f>SUM(M45:M54)</f>
        <v>277.43</v>
      </c>
      <c r="N55" s="43">
        <f>SUM(N45:N54)</f>
        <v>321.18</v>
      </c>
      <c r="O55" s="43">
        <f>SUM(O45:O54)</f>
        <v>169.20000000000002</v>
      </c>
      <c r="P55" s="43">
        <f>SUM(P45:P54)</f>
        <v>-162.22999999999999</v>
      </c>
      <c r="R55" s="45"/>
      <c r="S55" s="45"/>
    </row>
    <row r="56" spans="1:19" x14ac:dyDescent="0.3">
      <c r="A56" s="5"/>
      <c r="B56" s="1"/>
      <c r="C56" s="1"/>
      <c r="D56" s="1"/>
      <c r="E56" s="7"/>
      <c r="F56" s="1"/>
      <c r="G56" s="1"/>
      <c r="H56" s="7">
        <f>F56-E56</f>
        <v>0</v>
      </c>
      <c r="I56" s="1" t="str">
        <f t="shared" ref="I56" si="16">IF(E56=0,"                  -",F56/E56-1)</f>
        <v xml:space="preserve">                  -</v>
      </c>
      <c r="J56" s="54"/>
      <c r="K56" s="1"/>
      <c r="R56" s="66"/>
      <c r="S56" s="66"/>
    </row>
    <row r="57" spans="1:19" x14ac:dyDescent="0.3">
      <c r="A57" s="4" t="s">
        <v>26</v>
      </c>
      <c r="B57" s="1"/>
      <c r="C57" s="1"/>
      <c r="D57" s="1"/>
      <c r="E57" s="1"/>
      <c r="F57" s="1"/>
      <c r="G57" s="1"/>
      <c r="H57" s="1"/>
      <c r="I57" s="1"/>
      <c r="J57" s="54"/>
      <c r="K57" s="1"/>
    </row>
    <row r="58" spans="1:19" x14ac:dyDescent="0.3">
      <c r="A58" s="1"/>
      <c r="B58" s="1" t="s">
        <v>4</v>
      </c>
      <c r="C58" s="6">
        <v>208616</v>
      </c>
      <c r="D58" s="6">
        <v>212473</v>
      </c>
      <c r="E58" s="6">
        <v>215306.33271350001</v>
      </c>
      <c r="F58" s="6">
        <v>218155</v>
      </c>
      <c r="G58" s="82">
        <v>213374.67567273855</v>
      </c>
      <c r="H58" s="7">
        <f>G58-F58</f>
        <v>-4780.3243272614491</v>
      </c>
      <c r="I58" s="8">
        <f>IF(F58=0,"                  -",G58/F58-1)</f>
        <v>-2.1912513246368226E-2</v>
      </c>
      <c r="J58" s="54"/>
      <c r="K58" s="1"/>
      <c r="L58" s="45">
        <v>1.7</v>
      </c>
      <c r="M58" s="45">
        <v>1.7</v>
      </c>
      <c r="N58" s="45">
        <v>1.7</v>
      </c>
      <c r="O58" s="45">
        <v>1.7</v>
      </c>
      <c r="P58" s="45">
        <f>O58-N58</f>
        <v>0</v>
      </c>
      <c r="R58" s="45"/>
    </row>
    <row r="59" spans="1:19" x14ac:dyDescent="0.3">
      <c r="A59" s="1"/>
      <c r="B59" t="s">
        <v>92</v>
      </c>
      <c r="C59" s="9">
        <v>3105295</v>
      </c>
      <c r="D59" s="9">
        <v>3106227</v>
      </c>
      <c r="E59" s="9">
        <v>3310511.1761008911</v>
      </c>
      <c r="F59" s="9">
        <f>698171+2635743</f>
        <v>3333914</v>
      </c>
      <c r="G59" s="25">
        <v>2483313.1818308621</v>
      </c>
      <c r="H59" s="7">
        <f t="shared" ref="H59:H67" si="17">G59-F59</f>
        <v>-850600.81816913793</v>
      </c>
      <c r="I59" s="8">
        <f t="shared" ref="I59:I67" si="18">IF(F59=0,"                  -",G59/F59-1)</f>
        <v>-0.25513580079424303</v>
      </c>
      <c r="J59" s="57"/>
      <c r="K59" s="1"/>
      <c r="L59" s="45">
        <v>29.800000000000004</v>
      </c>
      <c r="M59" s="45">
        <v>31.800000000000004</v>
      </c>
      <c r="N59" s="45">
        <v>31.800000000000004</v>
      </c>
      <c r="O59" s="65"/>
      <c r="P59" s="45">
        <f>O59-N59</f>
        <v>-31.800000000000004</v>
      </c>
    </row>
    <row r="60" spans="1:19" x14ac:dyDescent="0.3">
      <c r="A60" s="1"/>
      <c r="B60" s="1" t="s">
        <v>89</v>
      </c>
      <c r="C60" s="9">
        <v>1648166</v>
      </c>
      <c r="D60" s="9">
        <v>1586332</v>
      </c>
      <c r="E60" s="9">
        <v>1535123.4011696</v>
      </c>
      <c r="F60" s="9">
        <v>1599221</v>
      </c>
      <c r="G60" s="65"/>
      <c r="H60" s="7">
        <f t="shared" si="17"/>
        <v>-1599221</v>
      </c>
      <c r="I60" s="8">
        <f t="shared" si="18"/>
        <v>-1</v>
      </c>
      <c r="J60" s="57"/>
      <c r="K60" s="1"/>
      <c r="L60" s="45">
        <v>14.23</v>
      </c>
      <c r="M60" s="45">
        <v>14</v>
      </c>
      <c r="N60" s="45">
        <v>14</v>
      </c>
      <c r="O60" s="65"/>
      <c r="P60" s="45">
        <f>O60-N60</f>
        <v>-14</v>
      </c>
    </row>
    <row r="61" spans="1:19" x14ac:dyDescent="0.3">
      <c r="A61" s="1"/>
      <c r="B61" s="1" t="s">
        <v>129</v>
      </c>
      <c r="C61" s="9"/>
      <c r="D61" s="9"/>
      <c r="E61" s="9"/>
      <c r="F61" s="9"/>
      <c r="G61" s="52">
        <v>1194753.7231058946</v>
      </c>
      <c r="H61" s="7"/>
      <c r="I61" s="8"/>
      <c r="J61" s="57"/>
      <c r="K61" s="1"/>
      <c r="O61" s="45">
        <v>10.4</v>
      </c>
      <c r="P61" s="45">
        <f t="shared" ref="P61:P67" si="19">O61-N61</f>
        <v>10.4</v>
      </c>
      <c r="S61" s="45"/>
    </row>
    <row r="62" spans="1:19" x14ac:dyDescent="0.3">
      <c r="A62" s="1"/>
      <c r="B62" s="1" t="s">
        <v>130</v>
      </c>
      <c r="C62" s="9"/>
      <c r="D62" s="9"/>
      <c r="E62" s="9"/>
      <c r="F62" s="9"/>
      <c r="G62" s="52">
        <v>1788609.6552907422</v>
      </c>
      <c r="H62" s="7"/>
      <c r="I62" s="8"/>
      <c r="J62" s="57"/>
      <c r="K62" s="1"/>
      <c r="O62" s="45">
        <v>16.3</v>
      </c>
      <c r="P62" s="45">
        <f t="shared" si="19"/>
        <v>16.3</v>
      </c>
    </row>
    <row r="63" spans="1:19" x14ac:dyDescent="0.3">
      <c r="A63" s="1"/>
      <c r="B63" s="1" t="s">
        <v>131</v>
      </c>
      <c r="C63" s="9"/>
      <c r="D63" s="9"/>
      <c r="E63" s="9"/>
      <c r="F63" s="9"/>
      <c r="G63" s="52">
        <v>563259.99681435199</v>
      </c>
      <c r="H63" s="7"/>
      <c r="I63" s="8"/>
      <c r="J63" s="57"/>
      <c r="K63" s="1"/>
      <c r="O63" s="45">
        <v>27.5</v>
      </c>
      <c r="P63" s="45">
        <f t="shared" si="19"/>
        <v>27.5</v>
      </c>
      <c r="S63" s="45"/>
    </row>
    <row r="64" spans="1:19" x14ac:dyDescent="0.3">
      <c r="A64" s="1"/>
      <c r="B64" s="1" t="s">
        <v>90</v>
      </c>
      <c r="C64" s="9">
        <v>1368189</v>
      </c>
      <c r="D64" s="9">
        <v>1395827</v>
      </c>
      <c r="E64" s="9">
        <v>1377616.42604236</v>
      </c>
      <c r="F64" s="9">
        <v>1217834</v>
      </c>
      <c r="G64" s="65"/>
      <c r="H64" s="7">
        <f t="shared" si="17"/>
        <v>-1217834</v>
      </c>
      <c r="I64" s="8">
        <f t="shared" si="18"/>
        <v>-1</v>
      </c>
      <c r="J64" s="57"/>
      <c r="K64" s="1"/>
      <c r="L64" s="45">
        <v>12.5</v>
      </c>
      <c r="M64" s="45">
        <v>12</v>
      </c>
      <c r="N64" s="45">
        <v>12</v>
      </c>
      <c r="O64" s="65"/>
      <c r="P64" s="45">
        <f t="shared" si="19"/>
        <v>-12</v>
      </c>
    </row>
    <row r="65" spans="1:19" x14ac:dyDescent="0.3">
      <c r="A65" s="1"/>
      <c r="B65" s="1" t="s">
        <v>27</v>
      </c>
      <c r="C65" s="9">
        <v>2124932</v>
      </c>
      <c r="D65" s="9">
        <v>0</v>
      </c>
      <c r="E65" s="9">
        <v>0</v>
      </c>
      <c r="F65" s="9">
        <v>0</v>
      </c>
      <c r="G65" s="9"/>
      <c r="H65" s="7">
        <f t="shared" si="17"/>
        <v>0</v>
      </c>
      <c r="I65" s="8" t="str">
        <f t="shared" si="18"/>
        <v xml:space="preserve">                  -</v>
      </c>
      <c r="J65" s="57"/>
      <c r="K65" s="1"/>
      <c r="P65" s="45">
        <f t="shared" si="19"/>
        <v>0</v>
      </c>
    </row>
    <row r="66" spans="1:19" x14ac:dyDescent="0.3">
      <c r="A66" s="1"/>
      <c r="B66" t="s">
        <v>128</v>
      </c>
      <c r="C66" s="9"/>
      <c r="D66" s="9"/>
      <c r="E66" s="9"/>
      <c r="F66" s="9"/>
      <c r="G66" s="25">
        <v>152429.59</v>
      </c>
      <c r="H66" s="7"/>
      <c r="I66" s="8"/>
      <c r="J66" s="57"/>
      <c r="K66" s="1"/>
      <c r="O66" s="45">
        <v>0.8</v>
      </c>
      <c r="P66" s="45">
        <f>O66-N66</f>
        <v>0.8</v>
      </c>
    </row>
    <row r="67" spans="1:19" x14ac:dyDescent="0.3">
      <c r="A67" s="1"/>
      <c r="B67" s="1" t="s">
        <v>91</v>
      </c>
      <c r="C67" s="9">
        <v>0</v>
      </c>
      <c r="D67" s="9">
        <v>0</v>
      </c>
      <c r="E67" s="9">
        <v>0</v>
      </c>
      <c r="F67" s="9">
        <v>211546</v>
      </c>
      <c r="G67" s="9"/>
      <c r="H67" s="7">
        <f t="shared" si="17"/>
        <v>-211546</v>
      </c>
      <c r="I67" s="8">
        <f t="shared" si="18"/>
        <v>-1</v>
      </c>
      <c r="J67" s="57"/>
      <c r="K67" s="1"/>
      <c r="N67" s="45">
        <v>1.5</v>
      </c>
      <c r="O67" s="65"/>
      <c r="P67" s="45">
        <f t="shared" si="19"/>
        <v>-1.5</v>
      </c>
    </row>
    <row r="68" spans="1:19" x14ac:dyDescent="0.3">
      <c r="A68" s="27" t="s">
        <v>28</v>
      </c>
      <c r="B68" s="28"/>
      <c r="C68" s="28">
        <f>SUM(C58:C67)</f>
        <v>8455198</v>
      </c>
      <c r="D68" s="28">
        <f t="shared" ref="D68:G68" si="20">SUM(D58:D67)</f>
        <v>6300859</v>
      </c>
      <c r="E68" s="28">
        <f t="shared" si="20"/>
        <v>6438557.336026351</v>
      </c>
      <c r="F68" s="28">
        <f t="shared" si="20"/>
        <v>6580670</v>
      </c>
      <c r="G68" s="78">
        <f t="shared" si="20"/>
        <v>6395740.8227145895</v>
      </c>
      <c r="H68" s="29">
        <f>G68-F68</f>
        <v>-184929.17728541046</v>
      </c>
      <c r="I68" s="30">
        <f>IF(F68=0,"                  -",G68/F68-1)</f>
        <v>-2.810187675197362E-2</v>
      </c>
      <c r="J68" s="64"/>
      <c r="K68" s="1"/>
      <c r="L68" s="43">
        <f>SUM(L58:L67)</f>
        <v>58.230000000000004</v>
      </c>
      <c r="M68" s="43">
        <f t="shared" ref="M68:N68" si="21">SUM(M58:M67)</f>
        <v>59.500000000000007</v>
      </c>
      <c r="N68" s="43">
        <f t="shared" si="21"/>
        <v>61.000000000000007</v>
      </c>
      <c r="O68" s="43">
        <f>SUM(O58:O67)</f>
        <v>56.699999999999996</v>
      </c>
      <c r="P68" s="43">
        <f>O68-N68</f>
        <v>-4.3000000000000114</v>
      </c>
      <c r="R68" t="s">
        <v>179</v>
      </c>
      <c r="S68" s="45"/>
    </row>
    <row r="69" spans="1:19" x14ac:dyDescent="0.3">
      <c r="A69" s="5"/>
      <c r="B69" s="1"/>
      <c r="C69" s="1"/>
      <c r="D69" s="1"/>
      <c r="E69" s="1"/>
      <c r="F69" s="7"/>
      <c r="G69" s="7"/>
      <c r="H69" s="1"/>
      <c r="I69" s="1"/>
      <c r="J69" s="54"/>
      <c r="K69" s="1"/>
    </row>
    <row r="70" spans="1:19" x14ac:dyDescent="0.3">
      <c r="A70" s="27" t="s">
        <v>29</v>
      </c>
      <c r="B70" s="28"/>
      <c r="C70" s="28">
        <v>778328</v>
      </c>
      <c r="D70" s="28">
        <v>789317</v>
      </c>
      <c r="E70" s="28">
        <v>734963.10895656887</v>
      </c>
      <c r="F70" s="28">
        <v>974472</v>
      </c>
      <c r="G70" s="65"/>
      <c r="H70" s="65"/>
      <c r="I70" s="65"/>
      <c r="J70" s="64"/>
      <c r="K70" s="1"/>
      <c r="L70" s="43">
        <v>6.3</v>
      </c>
      <c r="M70" s="43">
        <v>6.3</v>
      </c>
      <c r="N70" s="43">
        <f>M70+2</f>
        <v>8.3000000000000007</v>
      </c>
      <c r="O70" s="65"/>
      <c r="P70" s="65"/>
      <c r="R70" s="45"/>
    </row>
    <row r="71" spans="1:19" x14ac:dyDescent="0.3">
      <c r="A71" s="5"/>
      <c r="B71" s="1"/>
      <c r="C71" s="1"/>
      <c r="D71" s="1"/>
      <c r="E71" s="1"/>
      <c r="F71" s="1"/>
      <c r="G71" s="1"/>
      <c r="H71" s="1"/>
      <c r="I71" s="1"/>
      <c r="J71" s="54"/>
      <c r="K71" s="1"/>
    </row>
    <row r="72" spans="1:19" x14ac:dyDescent="0.3">
      <c r="A72" s="27" t="s">
        <v>30</v>
      </c>
      <c r="B72" s="31"/>
      <c r="C72" s="29">
        <v>2683323</v>
      </c>
      <c r="D72" s="29">
        <v>2675102</v>
      </c>
      <c r="E72" s="29">
        <v>2983322</v>
      </c>
      <c r="F72" s="29">
        <f>3107302-1</f>
        <v>3107301</v>
      </c>
      <c r="G72" s="79">
        <v>3407946</v>
      </c>
      <c r="H72" s="29">
        <f>G72-F72</f>
        <v>300645</v>
      </c>
      <c r="I72" s="30">
        <f>IF(F72=0,"                  -",G72/F72-1)</f>
        <v>9.6754385880222005E-2</v>
      </c>
      <c r="J72" s="59"/>
      <c r="K72" s="1"/>
      <c r="S72" s="70"/>
    </row>
    <row r="73" spans="1:19" x14ac:dyDescent="0.3">
      <c r="A73" s="4"/>
      <c r="B73" s="32"/>
      <c r="C73" s="15"/>
      <c r="D73" s="15"/>
      <c r="E73" s="15"/>
      <c r="F73" s="15"/>
      <c r="G73" s="15"/>
      <c r="H73" s="15"/>
      <c r="I73" s="34"/>
      <c r="J73" s="57"/>
      <c r="K73" s="1"/>
    </row>
    <row r="74" spans="1:19" x14ac:dyDescent="0.3">
      <c r="A74" s="27" t="s">
        <v>31</v>
      </c>
      <c r="B74" s="31"/>
      <c r="C74" s="28">
        <v>-1124269</v>
      </c>
      <c r="D74" s="28">
        <v>-1140858</v>
      </c>
      <c r="E74" s="28">
        <v>-1257472.5</v>
      </c>
      <c r="F74" s="28">
        <v>-1613768</v>
      </c>
      <c r="G74" s="78">
        <v>-1539315.04</v>
      </c>
      <c r="H74" s="29">
        <f>G74-F74</f>
        <v>74452.959999999963</v>
      </c>
      <c r="I74" s="30">
        <f>IF(F74=0,"                  -",G74/F74-1)</f>
        <v>-4.6136098869230202E-2</v>
      </c>
      <c r="J74" s="59"/>
      <c r="K74" s="1"/>
      <c r="R74" s="70"/>
    </row>
    <row r="75" spans="1:19" x14ac:dyDescent="0.3">
      <c r="A75" s="4"/>
      <c r="B75" s="32"/>
      <c r="C75" s="33"/>
      <c r="D75" s="33"/>
      <c r="E75" s="33"/>
      <c r="F75" s="33"/>
      <c r="G75" s="33"/>
      <c r="H75" s="15"/>
      <c r="I75" s="34"/>
      <c r="J75" s="57"/>
      <c r="K75" s="1"/>
    </row>
    <row r="76" spans="1:19" ht="15" thickBot="1" x14ac:dyDescent="0.35">
      <c r="A76" s="35" t="s">
        <v>32</v>
      </c>
      <c r="B76" s="36"/>
      <c r="C76" s="37">
        <f>C15+C33+C42+C55+C68+C70+C72+C74</f>
        <v>34601981</v>
      </c>
      <c r="D76" s="37">
        <f>D15+D33+D42+D55+D68+D70+D72+D74</f>
        <v>35309014.670000002</v>
      </c>
      <c r="E76" s="37">
        <f>E15+E33+E42+E55+E68+E70+E72+E74</f>
        <v>64080312.692622863</v>
      </c>
      <c r="F76" s="37">
        <f>F15+F33+F42+F55+F68+F70+F72+F74</f>
        <v>65310006</v>
      </c>
      <c r="G76" s="37">
        <f>G15+G33+G42+G55+G68+G70+G72+G74</f>
        <v>49834240.828546964</v>
      </c>
      <c r="H76" s="37">
        <f>G76-F76</f>
        <v>-15475765.171453036</v>
      </c>
      <c r="I76" s="38">
        <f>IF(F76=0,"                  -",G76/F76-1)</f>
        <v>-0.23695856300262841</v>
      </c>
      <c r="J76" s="60"/>
      <c r="K76" s="1"/>
      <c r="L76" s="44">
        <f>L15+L33+L42+L55+L68+L70</f>
        <v>279.89000000000004</v>
      </c>
      <c r="M76" s="44">
        <f>M15+M33+M42+M55+M68+M70</f>
        <v>475.98</v>
      </c>
      <c r="N76" s="44">
        <f>N15+N33+N42+N55+N68+N70</f>
        <v>526.23</v>
      </c>
      <c r="O76" s="44">
        <f>O15+O33+O42+O55+O68+O70</f>
        <v>382.78000000000003</v>
      </c>
      <c r="P76" s="44">
        <f>N76-M76</f>
        <v>50.25</v>
      </c>
    </row>
    <row r="77" spans="1:19" ht="15" thickTop="1" x14ac:dyDescent="0.3">
      <c r="A77" s="1"/>
      <c r="B77" s="1"/>
      <c r="C77" s="1"/>
      <c r="D77" s="1"/>
      <c r="E77" s="7"/>
      <c r="F77" s="7"/>
      <c r="G77" s="7"/>
      <c r="H77" s="1"/>
      <c r="I77" s="1"/>
      <c r="J77" s="54"/>
      <c r="K77" s="1"/>
    </row>
    <row r="78" spans="1:19" ht="16.2" x14ac:dyDescent="0.45">
      <c r="A78" s="73" t="s">
        <v>33</v>
      </c>
      <c r="C78" s="1"/>
      <c r="D78" s="7"/>
      <c r="E78" s="1"/>
      <c r="F78" s="7"/>
      <c r="G78" s="7"/>
      <c r="H78" s="1"/>
      <c r="I78" s="1"/>
      <c r="J78" s="54"/>
      <c r="K78" s="1"/>
      <c r="L78" s="49"/>
      <c r="P78" s="50"/>
    </row>
    <row r="79" spans="1:19" x14ac:dyDescent="0.3">
      <c r="A79" s="1"/>
      <c r="B79" s="1" t="s">
        <v>34</v>
      </c>
      <c r="C79" s="22">
        <v>17101100</v>
      </c>
      <c r="D79" s="22">
        <f>20442198</f>
        <v>20442198</v>
      </c>
      <c r="E79" s="24">
        <f>19892299.742029-85800</f>
        <v>19806499.742029</v>
      </c>
      <c r="F79" s="24">
        <f>ROUND((19806500*1.01),0)</f>
        <v>20004565</v>
      </c>
      <c r="G79" s="24">
        <v>20004600</v>
      </c>
      <c r="H79" s="7">
        <f>G79-F79</f>
        <v>35</v>
      </c>
      <c r="I79" s="8">
        <f>IF(F79=0,"                  -",G79/F79-1)</f>
        <v>1.7496006536887876E-6</v>
      </c>
      <c r="J79" s="57"/>
      <c r="K79" s="1"/>
      <c r="P79" s="51"/>
    </row>
    <row r="80" spans="1:19" x14ac:dyDescent="0.3">
      <c r="A80" s="1"/>
      <c r="B80" s="1" t="s">
        <v>112</v>
      </c>
      <c r="C80" s="65"/>
      <c r="D80" s="65"/>
      <c r="E80" s="25">
        <v>85800</v>
      </c>
      <c r="F80" s="25">
        <v>85800</v>
      </c>
      <c r="G80" s="25">
        <f>42900+42900</f>
        <v>85800</v>
      </c>
      <c r="H80" s="7">
        <f t="shared" ref="H80:H88" si="22">G80-F80</f>
        <v>0</v>
      </c>
      <c r="I80" s="8">
        <f t="shared" ref="I80:I84" si="23">IF(F80=0,"                  -",G80/F80-1)</f>
        <v>0</v>
      </c>
      <c r="J80" s="57"/>
      <c r="K80" s="1"/>
      <c r="P80" s="51"/>
    </row>
    <row r="81" spans="1:16" x14ac:dyDescent="0.3">
      <c r="A81" s="1"/>
      <c r="B81" s="1" t="s">
        <v>35</v>
      </c>
      <c r="C81" s="21">
        <v>6095059</v>
      </c>
      <c r="D81" s="21">
        <v>6704564.9000000004</v>
      </c>
      <c r="E81" s="25">
        <v>6735292</v>
      </c>
      <c r="F81" s="25">
        <v>7344798</v>
      </c>
      <c r="G81" s="25">
        <v>7344798</v>
      </c>
      <c r="H81" s="7">
        <f t="shared" si="22"/>
        <v>0</v>
      </c>
      <c r="I81" s="8">
        <f t="shared" si="23"/>
        <v>0</v>
      </c>
      <c r="J81" s="57"/>
      <c r="K81" s="1"/>
      <c r="P81" s="51"/>
    </row>
    <row r="82" spans="1:16" x14ac:dyDescent="0.3">
      <c r="A82" s="1"/>
      <c r="B82" s="1" t="s">
        <v>36</v>
      </c>
      <c r="C82" s="21">
        <v>1160961</v>
      </c>
      <c r="D82" s="21">
        <v>1277057.1000000001</v>
      </c>
      <c r="E82" s="25">
        <v>1282910</v>
      </c>
      <c r="F82" s="25">
        <v>1404859</v>
      </c>
      <c r="G82" s="25">
        <v>1404859</v>
      </c>
      <c r="H82" s="7">
        <f t="shared" si="22"/>
        <v>0</v>
      </c>
      <c r="I82" s="8">
        <f t="shared" si="23"/>
        <v>0</v>
      </c>
      <c r="J82" s="57"/>
      <c r="K82" s="1"/>
      <c r="P82" s="51"/>
    </row>
    <row r="83" spans="1:16" x14ac:dyDescent="0.3">
      <c r="A83" s="1"/>
      <c r="B83" s="1" t="s">
        <v>37</v>
      </c>
      <c r="C83" s="21">
        <v>4066700</v>
      </c>
      <c r="D83" s="21"/>
      <c r="E83" s="25"/>
      <c r="F83" s="25"/>
      <c r="G83" s="25"/>
      <c r="H83" s="7">
        <f>G83-F83</f>
        <v>0</v>
      </c>
      <c r="I83" s="8" t="str">
        <f t="shared" si="23"/>
        <v xml:space="preserve">                  -</v>
      </c>
      <c r="J83" s="57"/>
      <c r="K83" s="1"/>
    </row>
    <row r="84" spans="1:16" x14ac:dyDescent="0.3">
      <c r="A84" s="1"/>
      <c r="B84" s="1" t="s">
        <v>77</v>
      </c>
      <c r="C84" s="9"/>
      <c r="D84" s="9"/>
      <c r="E84" s="25">
        <v>1361300</v>
      </c>
      <c r="F84" s="25">
        <v>1361300</v>
      </c>
      <c r="G84" s="25">
        <v>1361300</v>
      </c>
      <c r="H84" s="7">
        <f t="shared" si="22"/>
        <v>0</v>
      </c>
      <c r="I84" s="8">
        <f t="shared" si="23"/>
        <v>0</v>
      </c>
      <c r="J84" s="57"/>
      <c r="K84" s="1"/>
    </row>
    <row r="85" spans="1:16" x14ac:dyDescent="0.3">
      <c r="A85" s="1"/>
      <c r="B85" s="1" t="s">
        <v>38</v>
      </c>
      <c r="C85" s="9"/>
      <c r="D85" s="9"/>
      <c r="E85" s="25">
        <v>28697936</v>
      </c>
      <c r="F85" s="25">
        <f>F53+F54</f>
        <v>28794894</v>
      </c>
      <c r="G85" s="25">
        <v>10655019</v>
      </c>
      <c r="H85" s="7">
        <f>G85-F85</f>
        <v>-18139875</v>
      </c>
      <c r="I85" s="8">
        <f>IF(F85=0,"                  -",G85/F85-1)</f>
        <v>-0.62996845899137532</v>
      </c>
      <c r="J85" s="57"/>
      <c r="K85" s="1"/>
      <c r="P85" s="51"/>
    </row>
    <row r="86" spans="1:16" x14ac:dyDescent="0.3">
      <c r="A86" s="1"/>
      <c r="B86" s="1" t="s">
        <v>132</v>
      </c>
      <c r="C86" s="9"/>
      <c r="D86" s="9"/>
      <c r="E86" s="25"/>
      <c r="F86" s="25"/>
      <c r="G86" s="25">
        <v>1415572</v>
      </c>
      <c r="H86" s="7">
        <f t="shared" ref="H86" si="24">G86-F86</f>
        <v>1415572</v>
      </c>
      <c r="I86" s="8" t="str">
        <f>IF(F86=0,"                  -",G86/F86-1)</f>
        <v xml:space="preserve">                  -</v>
      </c>
      <c r="J86" s="57"/>
      <c r="K86" s="1"/>
      <c r="P86" s="51"/>
    </row>
    <row r="87" spans="1:16" x14ac:dyDescent="0.3">
      <c r="A87" s="1"/>
      <c r="B87" s="1" t="s">
        <v>117</v>
      </c>
      <c r="C87" s="9"/>
      <c r="D87" s="9"/>
      <c r="E87" s="25"/>
      <c r="F87" s="25">
        <v>200000</v>
      </c>
      <c r="G87" s="25">
        <v>0</v>
      </c>
      <c r="H87" s="7">
        <f t="shared" si="22"/>
        <v>-200000</v>
      </c>
      <c r="I87" s="8">
        <f>IF(F87=0,"                  -",G87/F87-1)</f>
        <v>-1</v>
      </c>
      <c r="J87" s="57"/>
      <c r="K87" s="1"/>
      <c r="P87" s="51"/>
    </row>
    <row r="88" spans="1:16" x14ac:dyDescent="0.3">
      <c r="A88" s="1"/>
      <c r="B88" s="1" t="s">
        <v>39</v>
      </c>
      <c r="C88" s="9"/>
      <c r="D88" s="9">
        <v>2561400</v>
      </c>
      <c r="E88" s="25">
        <v>1861400</v>
      </c>
      <c r="F88" s="25">
        <v>1861400</v>
      </c>
      <c r="G88" s="25">
        <v>3693148</v>
      </c>
      <c r="H88" s="7">
        <f t="shared" si="22"/>
        <v>1831748</v>
      </c>
      <c r="I88" s="8">
        <f>IF(F88=0,"                  -",G88/F88-1)</f>
        <v>0.98407005479746434</v>
      </c>
      <c r="J88" s="57"/>
      <c r="K88" s="10"/>
      <c r="P88" s="51"/>
    </row>
    <row r="89" spans="1:16" x14ac:dyDescent="0.3">
      <c r="A89" s="1"/>
      <c r="B89" s="1" t="s">
        <v>40</v>
      </c>
      <c r="C89" s="9">
        <v>4580072</v>
      </c>
      <c r="D89" s="9">
        <v>2483313</v>
      </c>
      <c r="E89" s="25">
        <v>2483313</v>
      </c>
      <c r="F89" s="25">
        <v>2483313</v>
      </c>
      <c r="G89" s="25">
        <v>2483313</v>
      </c>
      <c r="H89" s="7">
        <f>G89-F89</f>
        <v>0</v>
      </c>
      <c r="I89" s="8">
        <f>IF(F89=0,"                  -",G89/F89-1)</f>
        <v>0</v>
      </c>
      <c r="J89" s="57"/>
      <c r="K89" s="1"/>
      <c r="P89" s="51"/>
    </row>
    <row r="90" spans="1:16" x14ac:dyDescent="0.3">
      <c r="A90" s="1"/>
      <c r="B90" s="1" t="s">
        <v>41</v>
      </c>
      <c r="C90" s="9">
        <v>0</v>
      </c>
      <c r="D90" s="9">
        <v>166846</v>
      </c>
      <c r="E90" s="9">
        <v>303560</v>
      </c>
      <c r="F90" s="52">
        <v>415798</v>
      </c>
      <c r="G90" s="25">
        <v>188894</v>
      </c>
      <c r="H90" s="7">
        <f>G90-F90</f>
        <v>-226904</v>
      </c>
      <c r="I90" s="8">
        <f t="shared" ref="I90:I93" si="25">IF(F90=0,"                  -",G90/F90-1)</f>
        <v>-0.54570729055935807</v>
      </c>
      <c r="J90" s="57"/>
      <c r="K90" s="1"/>
      <c r="M90" s="77"/>
    </row>
    <row r="91" spans="1:16" x14ac:dyDescent="0.3">
      <c r="A91" s="1"/>
      <c r="B91" s="1" t="s">
        <v>42</v>
      </c>
      <c r="C91" s="9">
        <v>428261</v>
      </c>
      <c r="D91" s="9">
        <v>443714</v>
      </c>
      <c r="E91" s="9">
        <v>437816</v>
      </c>
      <c r="F91" s="52">
        <f>(183797+152430+95800-85800)-346227+(152430+138797+30903)</f>
        <v>322130</v>
      </c>
      <c r="G91" s="25">
        <f>152430+115794</f>
        <v>268224</v>
      </c>
      <c r="H91" s="7">
        <f t="shared" ref="H91:H94" si="26">G91-F91</f>
        <v>-53906</v>
      </c>
      <c r="I91" s="8">
        <f t="shared" si="25"/>
        <v>-0.16734237730108958</v>
      </c>
      <c r="J91" s="57"/>
      <c r="K91" s="1"/>
      <c r="L91" s="52"/>
      <c r="M91" s="52"/>
      <c r="O91" s="25"/>
    </row>
    <row r="92" spans="1:16" x14ac:dyDescent="0.3">
      <c r="A92" s="1"/>
      <c r="B92" s="1" t="s">
        <v>43</v>
      </c>
      <c r="C92" s="9">
        <v>106526</v>
      </c>
      <c r="D92" s="9">
        <v>106526</v>
      </c>
      <c r="E92" s="9">
        <v>102962</v>
      </c>
      <c r="F92" s="25">
        <v>104223</v>
      </c>
      <c r="G92" s="25">
        <v>108006</v>
      </c>
      <c r="H92" s="7">
        <f t="shared" si="26"/>
        <v>3783</v>
      </c>
      <c r="I92" s="8">
        <f t="shared" si="25"/>
        <v>3.6297170490198871E-2</v>
      </c>
      <c r="J92" s="57"/>
      <c r="K92" s="1"/>
    </row>
    <row r="93" spans="1:16" x14ac:dyDescent="0.3">
      <c r="A93" s="1"/>
      <c r="B93" s="1" t="s">
        <v>94</v>
      </c>
      <c r="C93" s="9">
        <v>1063302</v>
      </c>
      <c r="D93" s="9">
        <v>1123396</v>
      </c>
      <c r="E93" s="9">
        <v>921524.450593872</v>
      </c>
      <c r="F93" s="52">
        <f>724926+30903+346227-322130</f>
        <v>779926</v>
      </c>
      <c r="G93" s="25">
        <v>673708</v>
      </c>
      <c r="H93" s="7">
        <f t="shared" si="26"/>
        <v>-106218</v>
      </c>
      <c r="I93" s="8">
        <f t="shared" si="25"/>
        <v>-0.13618984365183362</v>
      </c>
      <c r="J93" s="57"/>
      <c r="K93" s="1"/>
      <c r="O93" s="25"/>
    </row>
    <row r="94" spans="1:16" x14ac:dyDescent="0.3">
      <c r="A94" s="1"/>
      <c r="B94" s="1" t="s">
        <v>93</v>
      </c>
      <c r="C94" s="26">
        <v>0</v>
      </c>
      <c r="D94" s="26">
        <v>0</v>
      </c>
      <c r="E94" s="39">
        <v>0</v>
      </c>
      <c r="F94" s="53">
        <v>147000</v>
      </c>
      <c r="G94" s="53">
        <v>147000</v>
      </c>
      <c r="H94" s="7">
        <f t="shared" si="26"/>
        <v>0</v>
      </c>
      <c r="I94" s="8">
        <f>IF(F94=0,"                  -",G94/F94-1)</f>
        <v>0</v>
      </c>
      <c r="J94" s="57"/>
      <c r="K94" s="1"/>
    </row>
    <row r="95" spans="1:16" ht="15" thickBot="1" x14ac:dyDescent="0.35">
      <c r="A95" s="42" t="s">
        <v>32</v>
      </c>
      <c r="B95" s="40"/>
      <c r="C95" s="41">
        <f>SUM(C79:C94)</f>
        <v>34601981</v>
      </c>
      <c r="D95" s="41">
        <f t="shared" ref="D95:E95" si="27">SUM(D79:D94)</f>
        <v>35309015</v>
      </c>
      <c r="E95" s="41">
        <f t="shared" si="27"/>
        <v>64080313.19262287</v>
      </c>
      <c r="F95" s="41">
        <f>SUM(F79:F94)</f>
        <v>65310006</v>
      </c>
      <c r="G95" s="41">
        <f>SUM(G79:G94)</f>
        <v>49834241</v>
      </c>
      <c r="H95" s="41">
        <f>G95-F95</f>
        <v>-15475765</v>
      </c>
      <c r="I95" s="81">
        <f>IF(F95=0,"                  -",G95/F95-1)</f>
        <v>-0.23695856037740981</v>
      </c>
      <c r="J95" s="61"/>
      <c r="K95" s="1"/>
    </row>
    <row r="96" spans="1:16" ht="53.1" customHeight="1" thickTop="1" x14ac:dyDescent="0.3">
      <c r="A96" s="1"/>
      <c r="B96" s="1"/>
      <c r="C96" s="1"/>
      <c r="D96" s="1"/>
      <c r="E96" s="7"/>
      <c r="F96" s="7"/>
      <c r="G96" s="75"/>
      <c r="H96" s="75"/>
      <c r="I96" s="76"/>
      <c r="J96" s="54"/>
      <c r="K96" s="1"/>
    </row>
    <row r="97" spans="1:19" ht="15" hidden="1" thickBot="1" x14ac:dyDescent="0.35">
      <c r="A97" s="68" t="s">
        <v>233</v>
      </c>
      <c r="B97" s="69"/>
      <c r="C97" s="2"/>
      <c r="D97" s="2"/>
      <c r="E97" s="2"/>
      <c r="F97" s="2"/>
      <c r="G97" s="2"/>
      <c r="H97" s="12"/>
      <c r="I97" s="2"/>
      <c r="J97" s="62"/>
      <c r="K97" s="1"/>
    </row>
    <row r="98" spans="1:19" ht="4.95" hidden="1" customHeight="1" x14ac:dyDescent="0.3">
      <c r="A98" s="11"/>
      <c r="B98" s="1"/>
      <c r="C98" s="1"/>
      <c r="D98" s="1"/>
      <c r="E98" s="1"/>
      <c r="F98" s="1"/>
      <c r="G98" s="1"/>
      <c r="H98" s="7"/>
      <c r="I98" s="1"/>
      <c r="J98" s="54"/>
      <c r="K98" s="1"/>
    </row>
    <row r="99" spans="1:19" hidden="1" x14ac:dyDescent="0.3">
      <c r="A99" s="11">
        <v>1</v>
      </c>
      <c r="B99" s="1" t="s">
        <v>98</v>
      </c>
      <c r="C99" s="1"/>
      <c r="D99" s="1"/>
      <c r="E99" s="1"/>
      <c r="F99" s="1"/>
      <c r="G99" s="1"/>
      <c r="H99" s="7"/>
      <c r="I99" s="1"/>
      <c r="J99" s="54"/>
      <c r="K99" s="1"/>
      <c r="N99" s="21"/>
      <c r="P99" s="72"/>
    </row>
    <row r="100" spans="1:19" hidden="1" x14ac:dyDescent="0.3">
      <c r="A100" s="11">
        <f>A99+1</f>
        <v>2</v>
      </c>
      <c r="B100" s="1" t="s">
        <v>99</v>
      </c>
      <c r="C100" s="1"/>
      <c r="D100" s="1"/>
      <c r="E100" s="1"/>
      <c r="F100" s="1"/>
      <c r="G100" s="1"/>
      <c r="H100" s="7"/>
      <c r="I100" s="7"/>
      <c r="J100" s="54"/>
      <c r="K100" s="1"/>
      <c r="N100" s="21"/>
    </row>
    <row r="101" spans="1:19" hidden="1" x14ac:dyDescent="0.3">
      <c r="A101" s="11">
        <f t="shared" ref="A101:A102" si="28">A100+1</f>
        <v>3</v>
      </c>
      <c r="B101" s="1" t="s">
        <v>116</v>
      </c>
      <c r="C101" s="1"/>
      <c r="D101" s="1"/>
      <c r="E101" s="1"/>
      <c r="F101" s="1"/>
      <c r="G101" s="1"/>
      <c r="H101" s="7"/>
      <c r="I101" s="1"/>
      <c r="J101" s="54"/>
      <c r="K101" s="1"/>
      <c r="N101" s="21"/>
      <c r="Q101" s="72"/>
    </row>
    <row r="102" spans="1:19" hidden="1" x14ac:dyDescent="0.3">
      <c r="A102" s="11">
        <f t="shared" si="28"/>
        <v>4</v>
      </c>
      <c r="B102" s="1" t="s">
        <v>101</v>
      </c>
      <c r="C102" s="1"/>
      <c r="D102" s="1"/>
      <c r="E102" s="1"/>
      <c r="F102" s="1"/>
      <c r="G102" s="1"/>
      <c r="H102" s="7"/>
      <c r="I102" s="1"/>
      <c r="J102" s="54"/>
      <c r="K102" s="1"/>
      <c r="N102" s="21"/>
    </row>
    <row r="103" spans="1:19" hidden="1" x14ac:dyDescent="0.3">
      <c r="A103" s="11">
        <f t="shared" ref="A103:A116" si="29">A102+1</f>
        <v>5</v>
      </c>
      <c r="B103" s="1" t="s">
        <v>102</v>
      </c>
      <c r="C103" s="1"/>
      <c r="D103" s="1"/>
      <c r="E103" s="1"/>
      <c r="F103" s="1"/>
      <c r="G103" s="1"/>
      <c r="H103" s="7"/>
      <c r="I103" s="1"/>
      <c r="J103" s="54"/>
      <c r="K103" s="1"/>
      <c r="N103" s="21"/>
      <c r="Q103" s="45"/>
    </row>
    <row r="104" spans="1:19" hidden="1" x14ac:dyDescent="0.3">
      <c r="A104" s="11">
        <f t="shared" si="29"/>
        <v>6</v>
      </c>
      <c r="B104" s="1" t="s">
        <v>103</v>
      </c>
      <c r="C104" s="1"/>
      <c r="D104" s="1"/>
      <c r="E104" s="1"/>
      <c r="F104" s="1"/>
      <c r="G104" s="7"/>
      <c r="H104" s="7"/>
      <c r="I104" s="71"/>
      <c r="J104" s="54"/>
      <c r="K104" s="1"/>
      <c r="N104" s="21"/>
      <c r="Q104" s="45"/>
      <c r="S104" s="45"/>
    </row>
    <row r="105" spans="1:19" hidden="1" x14ac:dyDescent="0.3">
      <c r="A105" s="11">
        <f t="shared" si="29"/>
        <v>7</v>
      </c>
      <c r="B105" s="1" t="s">
        <v>104</v>
      </c>
      <c r="C105" s="1"/>
      <c r="D105" s="1"/>
      <c r="E105" s="1"/>
      <c r="F105" s="1"/>
      <c r="G105" s="1"/>
      <c r="H105" s="7"/>
      <c r="I105" s="1"/>
      <c r="J105" s="54"/>
      <c r="K105" s="1"/>
      <c r="N105" s="21"/>
      <c r="Q105" s="45"/>
    </row>
    <row r="106" spans="1:19" hidden="1" x14ac:dyDescent="0.3">
      <c r="A106" s="11">
        <f t="shared" si="29"/>
        <v>8</v>
      </c>
      <c r="B106" s="1" t="s">
        <v>105</v>
      </c>
      <c r="C106" s="1"/>
      <c r="D106" s="1"/>
      <c r="E106" s="1"/>
      <c r="F106" s="1"/>
      <c r="G106" s="1"/>
      <c r="H106" s="7"/>
      <c r="I106" s="1"/>
      <c r="J106" s="54"/>
      <c r="K106" s="1"/>
      <c r="N106" s="21"/>
      <c r="Q106" s="45"/>
    </row>
    <row r="107" spans="1:19" hidden="1" x14ac:dyDescent="0.3">
      <c r="A107" s="11">
        <f t="shared" si="29"/>
        <v>9</v>
      </c>
      <c r="B107" s="1" t="s">
        <v>106</v>
      </c>
      <c r="C107" s="1"/>
      <c r="D107" s="1"/>
      <c r="E107" s="1"/>
      <c r="F107" s="1"/>
      <c r="G107" s="1"/>
      <c r="H107" s="7"/>
      <c r="I107" s="1"/>
      <c r="J107" s="54"/>
      <c r="K107" s="1"/>
      <c r="N107" s="21"/>
      <c r="Q107" s="45"/>
    </row>
    <row r="108" spans="1:19" hidden="1" x14ac:dyDescent="0.3">
      <c r="A108" s="11">
        <f t="shared" si="29"/>
        <v>10</v>
      </c>
      <c r="B108" s="1" t="s">
        <v>108</v>
      </c>
      <c r="C108" s="1"/>
      <c r="D108" s="1"/>
      <c r="E108" s="1"/>
      <c r="F108" s="1"/>
      <c r="G108" s="1"/>
      <c r="H108" s="7"/>
      <c r="I108" s="1"/>
      <c r="J108" s="54"/>
      <c r="K108" s="1"/>
      <c r="N108" s="21"/>
      <c r="Q108" s="45"/>
    </row>
    <row r="109" spans="1:19" hidden="1" x14ac:dyDescent="0.3">
      <c r="A109" s="11">
        <f t="shared" si="29"/>
        <v>11</v>
      </c>
      <c r="B109" s="1" t="s">
        <v>109</v>
      </c>
      <c r="C109" s="1"/>
      <c r="D109" s="1"/>
      <c r="E109" s="1"/>
      <c r="F109" s="1"/>
      <c r="G109" s="1"/>
      <c r="H109" s="7"/>
      <c r="I109" s="1"/>
      <c r="J109" s="54"/>
      <c r="K109" s="1"/>
      <c r="N109" s="21"/>
      <c r="Q109" s="45"/>
    </row>
    <row r="110" spans="1:19" hidden="1" x14ac:dyDescent="0.3">
      <c r="A110" s="11">
        <f t="shared" si="29"/>
        <v>12</v>
      </c>
      <c r="B110" s="1" t="s">
        <v>110</v>
      </c>
      <c r="C110" s="1"/>
      <c r="D110" s="1"/>
      <c r="E110" s="1"/>
      <c r="F110" s="1"/>
      <c r="G110" s="1"/>
      <c r="H110" s="7"/>
      <c r="I110" s="1"/>
      <c r="J110" s="54"/>
      <c r="K110" s="1"/>
      <c r="N110" s="21"/>
    </row>
    <row r="111" spans="1:19" hidden="1" x14ac:dyDescent="0.3">
      <c r="A111" s="11">
        <f t="shared" si="29"/>
        <v>13</v>
      </c>
      <c r="B111" s="1" t="s">
        <v>107</v>
      </c>
      <c r="C111" s="1"/>
      <c r="D111" s="1"/>
      <c r="E111" s="1"/>
      <c r="F111" s="1"/>
      <c r="G111" s="1"/>
      <c r="H111" s="7"/>
      <c r="I111" s="1"/>
      <c r="J111" s="54"/>
      <c r="K111" s="1"/>
      <c r="N111" s="21"/>
    </row>
    <row r="112" spans="1:19" hidden="1" x14ac:dyDescent="0.3">
      <c r="A112" s="11">
        <f t="shared" si="29"/>
        <v>14</v>
      </c>
      <c r="B112" s="1" t="s">
        <v>97</v>
      </c>
      <c r="C112" s="1"/>
      <c r="D112" s="1"/>
      <c r="E112" s="1"/>
      <c r="F112" s="1"/>
      <c r="G112" s="1"/>
      <c r="H112" s="7"/>
      <c r="I112" s="1"/>
      <c r="J112" s="54"/>
      <c r="K112" s="1"/>
      <c r="N112" s="21"/>
    </row>
    <row r="113" spans="1:14" hidden="1" x14ac:dyDescent="0.3">
      <c r="A113" s="11">
        <f t="shared" si="29"/>
        <v>15</v>
      </c>
      <c r="B113" s="1" t="s">
        <v>95</v>
      </c>
      <c r="C113" s="1"/>
      <c r="D113" s="1"/>
      <c r="E113" s="1"/>
      <c r="F113" s="1"/>
      <c r="G113" s="1"/>
      <c r="H113" s="7"/>
      <c r="I113" s="1"/>
      <c r="J113" s="54"/>
      <c r="K113" s="1"/>
      <c r="N113" s="21"/>
    </row>
    <row r="114" spans="1:14" hidden="1" x14ac:dyDescent="0.3">
      <c r="A114" s="11">
        <f t="shared" si="29"/>
        <v>16</v>
      </c>
      <c r="B114" s="1" t="s">
        <v>96</v>
      </c>
      <c r="C114" s="1"/>
      <c r="D114" s="1"/>
      <c r="E114" s="1"/>
      <c r="F114" s="1"/>
      <c r="G114" s="1"/>
      <c r="H114" s="7"/>
      <c r="I114" s="1"/>
      <c r="J114" s="54"/>
      <c r="K114" s="1"/>
      <c r="N114" s="21"/>
    </row>
    <row r="115" spans="1:14" hidden="1" x14ac:dyDescent="0.3">
      <c r="A115" s="11">
        <f t="shared" si="29"/>
        <v>17</v>
      </c>
      <c r="B115" s="1" t="s">
        <v>113</v>
      </c>
      <c r="C115" s="1"/>
      <c r="D115" s="1"/>
      <c r="E115" s="1"/>
      <c r="F115" s="1"/>
      <c r="G115" s="1"/>
      <c r="H115" s="7"/>
      <c r="I115" s="1"/>
      <c r="J115" s="54"/>
      <c r="K115" s="1"/>
      <c r="N115" s="21"/>
    </row>
    <row r="116" spans="1:14" hidden="1" x14ac:dyDescent="0.3">
      <c r="A116" s="11">
        <f t="shared" si="29"/>
        <v>18</v>
      </c>
      <c r="B116" s="1" t="s">
        <v>111</v>
      </c>
      <c r="N116" s="21"/>
    </row>
    <row r="117" spans="1:14" x14ac:dyDescent="0.3">
      <c r="N117" s="21"/>
    </row>
    <row r="118" spans="1:14" x14ac:dyDescent="0.3">
      <c r="N118" s="21"/>
    </row>
    <row r="119" spans="1:14" x14ac:dyDescent="0.3">
      <c r="N119" s="21"/>
    </row>
    <row r="120" spans="1:14" x14ac:dyDescent="0.3">
      <c r="N120" s="21"/>
    </row>
    <row r="121" spans="1:14" x14ac:dyDescent="0.3">
      <c r="N121" s="21"/>
    </row>
    <row r="122" spans="1:14" x14ac:dyDescent="0.3">
      <c r="N122" s="21"/>
    </row>
    <row r="123" spans="1:14" x14ac:dyDescent="0.3">
      <c r="N123" s="21"/>
    </row>
    <row r="124" spans="1:14" x14ac:dyDescent="0.3">
      <c r="B124" t="s">
        <v>133</v>
      </c>
      <c r="N124" s="21"/>
    </row>
    <row r="125" spans="1:14" x14ac:dyDescent="0.3">
      <c r="N125" s="21"/>
    </row>
  </sheetData>
  <sortState xmlns:xlrd2="http://schemas.microsoft.com/office/spreadsheetml/2017/richdata2" ref="A59:V65">
    <sortCondition ref="B59:B65"/>
  </sortState>
  <mergeCells count="5">
    <mergeCell ref="A1:P1"/>
    <mergeCell ref="A2:P2"/>
    <mergeCell ref="H4:I4"/>
    <mergeCell ref="C4:G4"/>
    <mergeCell ref="L4:O4"/>
  </mergeCells>
  <printOptions horizontalCentered="1"/>
  <pageMargins left="0.7" right="0.7" top="0.75" bottom="0.75" header="0.3" footer="0.3"/>
  <pageSetup scale="39" fitToHeight="2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FA5EB-D179-449F-B6A5-9FFA65B0965D}">
  <sheetPr>
    <pageSetUpPr fitToPage="1"/>
  </sheetPr>
  <dimension ref="A1:O108"/>
  <sheetViews>
    <sheetView showGridLines="0" tabSelected="1" zoomScale="90" zoomScaleNormal="90" workbookViewId="0">
      <pane ySplit="5" topLeftCell="A6" activePane="bottomLeft" state="frozen"/>
      <selection pane="bottomLeft" activeCell="A6" sqref="A6"/>
    </sheetView>
  </sheetViews>
  <sheetFormatPr defaultRowHeight="14.4" x14ac:dyDescent="0.3"/>
  <cols>
    <col min="1" max="1" width="2.6640625" style="125" customWidth="1"/>
    <col min="2" max="2" width="78.88671875" customWidth="1"/>
    <col min="3" max="5" width="13.6640625" style="23" customWidth="1"/>
    <col min="6" max="6" width="12.6640625" style="152" customWidth="1"/>
    <col min="7" max="7" width="9.6640625" style="63" hidden="1" customWidth="1"/>
    <col min="8" max="8" width="4.6640625" customWidth="1"/>
    <col min="9" max="11" width="10.6640625" style="168" customWidth="1"/>
    <col min="12" max="12" width="1.6640625" customWidth="1"/>
    <col min="15" max="15" width="11.88671875" bestFit="1" customWidth="1"/>
  </cols>
  <sheetData>
    <row r="1" spans="1:11" ht="18" x14ac:dyDescent="0.35">
      <c r="A1" s="238" t="s">
        <v>0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</row>
    <row r="2" spans="1:11" ht="18" x14ac:dyDescent="0.35">
      <c r="A2" s="238" t="s">
        <v>261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</row>
    <row r="3" spans="1:11" x14ac:dyDescent="0.3">
      <c r="A3" s="32"/>
      <c r="B3" s="1"/>
      <c r="C3" s="113"/>
      <c r="D3" s="113"/>
      <c r="E3" s="113"/>
      <c r="F3" s="144"/>
      <c r="G3" s="54"/>
      <c r="H3" s="1"/>
    </row>
    <row r="4" spans="1:11" x14ac:dyDescent="0.3">
      <c r="A4" s="32"/>
      <c r="B4" s="161" t="s">
        <v>265</v>
      </c>
      <c r="C4" s="244" t="s">
        <v>282</v>
      </c>
      <c r="D4" s="244"/>
      <c r="E4" s="242" t="s">
        <v>262</v>
      </c>
      <c r="F4" s="243"/>
      <c r="G4" s="55" t="s">
        <v>2</v>
      </c>
      <c r="H4" s="1"/>
      <c r="I4" s="245" t="s">
        <v>44</v>
      </c>
      <c r="J4" s="245"/>
      <c r="K4" s="169" t="s">
        <v>84</v>
      </c>
    </row>
    <row r="5" spans="1:11" ht="15" thickBot="1" x14ac:dyDescent="0.35">
      <c r="A5" s="137"/>
      <c r="B5" s="3" t="s">
        <v>258</v>
      </c>
      <c r="C5" s="227" t="s">
        <v>120</v>
      </c>
      <c r="D5" s="227" t="s">
        <v>264</v>
      </c>
      <c r="E5" s="138" t="s">
        <v>85</v>
      </c>
      <c r="F5" s="145" t="s">
        <v>86</v>
      </c>
      <c r="G5" s="56" t="s">
        <v>100</v>
      </c>
      <c r="H5" s="1"/>
      <c r="I5" s="228" t="s">
        <v>120</v>
      </c>
      <c r="J5" s="228" t="s">
        <v>264</v>
      </c>
      <c r="K5" s="170" t="s">
        <v>263</v>
      </c>
    </row>
    <row r="6" spans="1:11" x14ac:dyDescent="0.3">
      <c r="A6" s="32" t="s">
        <v>291</v>
      </c>
      <c r="B6" s="1"/>
      <c r="C6" s="194"/>
      <c r="D6" s="194"/>
      <c r="E6" s="139"/>
      <c r="F6" s="146"/>
      <c r="G6" s="54"/>
      <c r="H6" s="1"/>
      <c r="I6" s="181"/>
      <c r="J6" s="181"/>
    </row>
    <row r="7" spans="1:11" x14ac:dyDescent="0.3">
      <c r="A7" s="32"/>
      <c r="B7" s="1" t="s">
        <v>15</v>
      </c>
      <c r="C7" s="134">
        <v>626642.82767999999</v>
      </c>
      <c r="D7" s="134">
        <v>473722</v>
      </c>
      <c r="E7" s="139">
        <f>D7-C7</f>
        <v>-152920.82767999999</v>
      </c>
      <c r="F7" s="146">
        <f>E7/C7</f>
        <v>-0.2440318805628941</v>
      </c>
      <c r="G7" s="57"/>
      <c r="H7" s="1"/>
      <c r="I7" s="181">
        <v>3</v>
      </c>
      <c r="J7" s="181">
        <v>2</v>
      </c>
      <c r="K7" s="179">
        <f>J7-I7</f>
        <v>-1</v>
      </c>
    </row>
    <row r="8" spans="1:11" x14ac:dyDescent="0.3">
      <c r="A8" s="32"/>
      <c r="B8" s="1" t="s">
        <v>16</v>
      </c>
      <c r="C8" s="131">
        <v>288203.9404207</v>
      </c>
      <c r="D8" s="131">
        <v>286447</v>
      </c>
      <c r="E8" s="139">
        <f>D8-C8</f>
        <v>-1756.9404207000043</v>
      </c>
      <c r="F8" s="164">
        <f>E8/C8</f>
        <v>-6.0961707120844545E-3</v>
      </c>
      <c r="G8" s="57"/>
      <c r="H8" s="1"/>
      <c r="I8" s="181">
        <v>1</v>
      </c>
      <c r="J8" s="181">
        <v>1</v>
      </c>
      <c r="K8" s="179">
        <f>J8-I8</f>
        <v>0</v>
      </c>
    </row>
    <row r="9" spans="1:11" x14ac:dyDescent="0.3">
      <c r="A9" s="32"/>
      <c r="B9" s="1" t="s">
        <v>278</v>
      </c>
      <c r="C9" s="195" t="s">
        <v>279</v>
      </c>
      <c r="D9" s="131">
        <v>149912</v>
      </c>
      <c r="E9" s="139">
        <f>D9</f>
        <v>149912</v>
      </c>
      <c r="F9" s="147" t="s">
        <v>279</v>
      </c>
      <c r="G9" s="57"/>
      <c r="H9" s="1"/>
      <c r="I9" s="229" t="s">
        <v>279</v>
      </c>
      <c r="J9" s="181">
        <v>1.1000000000000001</v>
      </c>
      <c r="K9" s="179">
        <f>J9</f>
        <v>1.1000000000000001</v>
      </c>
    </row>
    <row r="10" spans="1:11" x14ac:dyDescent="0.3">
      <c r="A10" s="32"/>
      <c r="B10" t="s">
        <v>292</v>
      </c>
      <c r="C10" s="131">
        <f>1009017.17495947+18620+4750+105015</f>
        <v>1137402.1749594701</v>
      </c>
      <c r="D10" s="153" t="s">
        <v>279</v>
      </c>
      <c r="E10" s="162">
        <f>-C10</f>
        <v>-1137402.1749594701</v>
      </c>
      <c r="F10" s="159" t="s">
        <v>279</v>
      </c>
      <c r="G10" s="54"/>
      <c r="H10" s="1"/>
      <c r="I10" s="181">
        <v>11</v>
      </c>
      <c r="J10" s="230" t="s">
        <v>279</v>
      </c>
      <c r="K10" s="179">
        <f>-I10</f>
        <v>-11</v>
      </c>
    </row>
    <row r="11" spans="1:11" x14ac:dyDescent="0.3">
      <c r="A11" s="32"/>
      <c r="B11" t="s">
        <v>293</v>
      </c>
      <c r="C11" s="131">
        <f>291901+642587</f>
        <v>934488</v>
      </c>
      <c r="D11" s="153" t="s">
        <v>279</v>
      </c>
      <c r="E11" s="162">
        <f>-C11</f>
        <v>-934488</v>
      </c>
      <c r="F11" s="159" t="s">
        <v>279</v>
      </c>
      <c r="G11" s="54"/>
      <c r="H11" s="1"/>
      <c r="I11" s="168">
        <v>7.8</v>
      </c>
      <c r="J11" s="172" t="s">
        <v>279</v>
      </c>
      <c r="K11" s="179">
        <f>-I11</f>
        <v>-7.8</v>
      </c>
    </row>
    <row r="12" spans="1:11" x14ac:dyDescent="0.3">
      <c r="A12" s="32"/>
      <c r="B12" t="s">
        <v>294</v>
      </c>
      <c r="C12" s="131">
        <v>603768.09815189906</v>
      </c>
      <c r="D12" s="153" t="s">
        <v>279</v>
      </c>
      <c r="E12" s="162">
        <f>-C12</f>
        <v>-603768.09815189906</v>
      </c>
      <c r="F12" s="159" t="s">
        <v>279</v>
      </c>
      <c r="G12" s="57"/>
      <c r="H12" s="1"/>
      <c r="I12" s="168">
        <v>5</v>
      </c>
      <c r="J12" s="172" t="s">
        <v>279</v>
      </c>
      <c r="K12" s="179">
        <f>-I12</f>
        <v>-5</v>
      </c>
    </row>
    <row r="13" spans="1:11" x14ac:dyDescent="0.3">
      <c r="A13" s="31" t="s">
        <v>19</v>
      </c>
      <c r="B13" s="28"/>
      <c r="C13" s="129">
        <f>SUM(C7:C12)</f>
        <v>3590505.0412120689</v>
      </c>
      <c r="D13" s="129">
        <f>SUM(D7:D12)</f>
        <v>910081</v>
      </c>
      <c r="E13" s="163">
        <f>SUM(E7:E12)</f>
        <v>-2680424.0412120689</v>
      </c>
      <c r="F13" s="165">
        <f>E13/C13</f>
        <v>-0.74653120116695937</v>
      </c>
      <c r="G13" s="58"/>
      <c r="H13" s="1"/>
      <c r="I13" s="173">
        <f>SUM(I7:I12)</f>
        <v>27.8</v>
      </c>
      <c r="J13" s="173">
        <f>SUM(J7:J12)</f>
        <v>4.0999999999999996</v>
      </c>
      <c r="K13" s="180">
        <f>SUM(K7:K12)</f>
        <v>-23.7</v>
      </c>
    </row>
    <row r="14" spans="1:11" x14ac:dyDescent="0.3">
      <c r="A14" s="32"/>
      <c r="B14" s="1"/>
      <c r="C14" s="113"/>
      <c r="D14" s="113"/>
      <c r="E14" s="139"/>
      <c r="F14" s="146"/>
      <c r="G14" s="54"/>
      <c r="H14" s="1"/>
    </row>
    <row r="15" spans="1:11" x14ac:dyDescent="0.3">
      <c r="A15" s="32" t="s">
        <v>295</v>
      </c>
      <c r="B15" s="1"/>
      <c r="C15" s="113"/>
      <c r="D15" s="113"/>
      <c r="E15" s="139"/>
      <c r="F15" s="146"/>
      <c r="G15" s="54"/>
      <c r="H15" s="1"/>
    </row>
    <row r="16" spans="1:11" x14ac:dyDescent="0.3">
      <c r="A16" s="32"/>
      <c r="B16" s="1" t="s">
        <v>266</v>
      </c>
      <c r="C16" s="166" t="s">
        <v>279</v>
      </c>
      <c r="D16" s="194">
        <v>248243</v>
      </c>
      <c r="E16" s="139">
        <f>D16</f>
        <v>248243</v>
      </c>
      <c r="F16" s="159" t="s">
        <v>279</v>
      </c>
      <c r="G16" s="54"/>
      <c r="H16" s="1"/>
      <c r="I16" s="172" t="s">
        <v>279</v>
      </c>
      <c r="J16" s="181">
        <v>2</v>
      </c>
      <c r="K16" s="168">
        <f>J16</f>
        <v>2</v>
      </c>
    </row>
    <row r="17" spans="1:11" x14ac:dyDescent="0.3">
      <c r="A17" s="32"/>
      <c r="B17" s="1" t="s">
        <v>268</v>
      </c>
      <c r="C17" s="166" t="s">
        <v>279</v>
      </c>
      <c r="D17" s="194">
        <v>788834</v>
      </c>
      <c r="E17" s="139">
        <f>D17</f>
        <v>788834</v>
      </c>
      <c r="F17" s="159" t="s">
        <v>279</v>
      </c>
      <c r="G17" s="54"/>
      <c r="H17" s="1"/>
      <c r="I17" s="172" t="s">
        <v>279</v>
      </c>
      <c r="J17" s="181">
        <v>7</v>
      </c>
      <c r="K17" s="168">
        <f t="shared" ref="K17:K21" si="0">J17</f>
        <v>7</v>
      </c>
    </row>
    <row r="18" spans="1:11" x14ac:dyDescent="0.3">
      <c r="A18" s="32"/>
      <c r="B18" s="1" t="s">
        <v>17</v>
      </c>
      <c r="C18" s="166" t="s">
        <v>279</v>
      </c>
      <c r="D18" s="194">
        <v>700584</v>
      </c>
      <c r="E18" s="139">
        <f>D18</f>
        <v>700584</v>
      </c>
      <c r="F18" s="159" t="s">
        <v>279</v>
      </c>
      <c r="G18" s="54"/>
      <c r="H18" s="1"/>
      <c r="I18" s="172" t="s">
        <v>279</v>
      </c>
      <c r="J18" s="181">
        <v>6</v>
      </c>
      <c r="K18" s="168">
        <f t="shared" si="0"/>
        <v>6</v>
      </c>
    </row>
    <row r="19" spans="1:11" x14ac:dyDescent="0.3">
      <c r="A19" s="32"/>
      <c r="B19" s="1" t="s">
        <v>270</v>
      </c>
      <c r="C19" s="166" t="s">
        <v>279</v>
      </c>
      <c r="D19" s="194">
        <v>475570</v>
      </c>
      <c r="E19" s="139">
        <f>D19</f>
        <v>475570</v>
      </c>
      <c r="F19" s="159" t="s">
        <v>279</v>
      </c>
      <c r="G19" s="54"/>
      <c r="H19" s="1"/>
      <c r="I19" s="172" t="s">
        <v>279</v>
      </c>
      <c r="J19" s="181">
        <v>4</v>
      </c>
      <c r="K19" s="168">
        <f t="shared" si="0"/>
        <v>4</v>
      </c>
    </row>
    <row r="20" spans="1:11" x14ac:dyDescent="0.3">
      <c r="A20" s="32"/>
      <c r="B20" s="1" t="s">
        <v>267</v>
      </c>
      <c r="C20" s="166" t="s">
        <v>279</v>
      </c>
      <c r="D20" s="194">
        <v>188420</v>
      </c>
      <c r="E20" s="139">
        <f t="shared" ref="E20:E21" si="1">D20</f>
        <v>188420</v>
      </c>
      <c r="F20" s="159" t="s">
        <v>279</v>
      </c>
      <c r="G20" s="54"/>
      <c r="H20" s="1"/>
      <c r="I20" s="172" t="s">
        <v>279</v>
      </c>
      <c r="J20" s="181">
        <v>2</v>
      </c>
      <c r="K20" s="168">
        <f t="shared" si="0"/>
        <v>2</v>
      </c>
    </row>
    <row r="21" spans="1:11" x14ac:dyDescent="0.3">
      <c r="A21" s="32"/>
      <c r="B21" s="1" t="s">
        <v>269</v>
      </c>
      <c r="C21" s="166" t="s">
        <v>279</v>
      </c>
      <c r="D21" s="194">
        <v>106312</v>
      </c>
      <c r="E21" s="139">
        <f t="shared" si="1"/>
        <v>106312</v>
      </c>
      <c r="F21" s="159" t="s">
        <v>279</v>
      </c>
      <c r="G21" s="54"/>
      <c r="H21" s="1"/>
      <c r="I21" s="172" t="s">
        <v>279</v>
      </c>
      <c r="J21" s="181">
        <v>1</v>
      </c>
      <c r="K21" s="168">
        <f t="shared" si="0"/>
        <v>1</v>
      </c>
    </row>
    <row r="22" spans="1:11" s="212" customFormat="1" x14ac:dyDescent="0.3">
      <c r="A22" s="203"/>
      <c r="B22" s="204" t="s">
        <v>359</v>
      </c>
      <c r="C22" s="205" t="s">
        <v>279</v>
      </c>
      <c r="D22" s="232">
        <v>108414</v>
      </c>
      <c r="E22" s="206">
        <f>D22</f>
        <v>108414</v>
      </c>
      <c r="F22" s="207" t="s">
        <v>279</v>
      </c>
      <c r="G22" s="208"/>
      <c r="H22" s="209"/>
      <c r="I22" s="210" t="s">
        <v>279</v>
      </c>
      <c r="J22" s="231">
        <v>1</v>
      </c>
      <c r="K22" s="211">
        <f>J22</f>
        <v>1</v>
      </c>
    </row>
    <row r="23" spans="1:11" x14ac:dyDescent="0.3">
      <c r="A23" s="31" t="s">
        <v>277</v>
      </c>
      <c r="B23" s="28"/>
      <c r="C23" s="167" t="s">
        <v>279</v>
      </c>
      <c r="D23" s="130">
        <f>SUM(D16:D22)</f>
        <v>2616377</v>
      </c>
      <c r="E23" s="140">
        <f>SUM(E16:E22)</f>
        <v>2616377</v>
      </c>
      <c r="F23" s="160" t="s">
        <v>279</v>
      </c>
      <c r="G23" s="58"/>
      <c r="H23" s="1"/>
      <c r="I23" s="174" t="s">
        <v>279</v>
      </c>
      <c r="J23" s="173">
        <f>SUM(J16:J22)</f>
        <v>23</v>
      </c>
      <c r="K23" s="173">
        <f>SUM(K16:K22)</f>
        <v>23</v>
      </c>
    </row>
    <row r="24" spans="1:11" x14ac:dyDescent="0.3">
      <c r="A24" s="32"/>
      <c r="B24" s="1"/>
      <c r="C24" s="113"/>
      <c r="D24" s="113"/>
      <c r="E24" s="139"/>
      <c r="F24" s="146"/>
      <c r="G24" s="54"/>
      <c r="H24" s="1"/>
    </row>
    <row r="25" spans="1:11" x14ac:dyDescent="0.3">
      <c r="A25" s="32" t="s">
        <v>296</v>
      </c>
      <c r="B25" s="1"/>
      <c r="C25" s="113"/>
      <c r="D25" s="113"/>
      <c r="E25" s="139"/>
      <c r="F25" s="146"/>
      <c r="G25" s="54"/>
      <c r="H25" s="1"/>
    </row>
    <row r="26" spans="1:11" x14ac:dyDescent="0.3">
      <c r="A26" s="32"/>
      <c r="B26" s="1" t="s">
        <v>283</v>
      </c>
      <c r="C26" s="134">
        <v>238023.87198883123</v>
      </c>
      <c r="D26" s="134">
        <v>298121</v>
      </c>
      <c r="E26" s="139">
        <f>D26-C26</f>
        <v>60097.128011168767</v>
      </c>
      <c r="F26" s="146">
        <f>E26/C26</f>
        <v>0.25248361649199919</v>
      </c>
      <c r="G26" s="102"/>
      <c r="H26" s="1"/>
      <c r="I26" s="168">
        <v>1.5</v>
      </c>
      <c r="J26" s="181">
        <v>2</v>
      </c>
      <c r="K26" s="168">
        <f>J26-I26</f>
        <v>0.5</v>
      </c>
    </row>
    <row r="27" spans="1:11" x14ac:dyDescent="0.3">
      <c r="A27" s="32"/>
      <c r="B27" s="1" t="s">
        <v>285</v>
      </c>
      <c r="C27" s="196" t="s">
        <v>279</v>
      </c>
      <c r="D27" s="134">
        <v>3491500</v>
      </c>
      <c r="E27" s="139">
        <f>D27</f>
        <v>3491500</v>
      </c>
      <c r="F27" s="147" t="s">
        <v>279</v>
      </c>
      <c r="G27" s="102"/>
      <c r="H27" s="1"/>
      <c r="I27" s="171" t="s">
        <v>279</v>
      </c>
      <c r="J27" s="181">
        <v>20.5</v>
      </c>
      <c r="K27" s="168">
        <f>J27</f>
        <v>20.5</v>
      </c>
    </row>
    <row r="28" spans="1:11" x14ac:dyDescent="0.3">
      <c r="A28" s="32"/>
      <c r="B28" s="1" t="s">
        <v>286</v>
      </c>
      <c r="C28" s="197">
        <v>2486903.2408102863</v>
      </c>
      <c r="D28" s="134">
        <v>2779302</v>
      </c>
      <c r="E28" s="139">
        <f>D28-C28</f>
        <v>292398.75918971375</v>
      </c>
      <c r="F28" s="146">
        <f t="shared" ref="F28:F37" si="2">E28/C28</f>
        <v>0.11757544660018376</v>
      </c>
      <c r="G28" s="102"/>
      <c r="H28" s="1"/>
      <c r="I28" s="168">
        <v>14.87</v>
      </c>
      <c r="J28" s="181">
        <v>17.8</v>
      </c>
      <c r="K28" s="168">
        <f t="shared" ref="K28:K37" si="3">J28-I28</f>
        <v>2.9300000000000015</v>
      </c>
    </row>
    <row r="29" spans="1:11" x14ac:dyDescent="0.3">
      <c r="A29" s="32"/>
      <c r="B29" s="1" t="s">
        <v>302</v>
      </c>
      <c r="C29" s="197">
        <v>1636798.0864883901</v>
      </c>
      <c r="D29" s="134">
        <v>2573509</v>
      </c>
      <c r="E29" s="139">
        <f t="shared" ref="E29:E32" si="4">D29-C29</f>
        <v>936710.91351160989</v>
      </c>
      <c r="F29" s="146">
        <f t="shared" si="2"/>
        <v>0.5722825076862369</v>
      </c>
      <c r="G29" s="102"/>
      <c r="H29" s="1"/>
      <c r="I29" s="181">
        <v>15</v>
      </c>
      <c r="J29" s="181">
        <v>23</v>
      </c>
      <c r="K29" s="168">
        <f t="shared" si="3"/>
        <v>8</v>
      </c>
    </row>
    <row r="30" spans="1:11" x14ac:dyDescent="0.3">
      <c r="A30" s="32"/>
      <c r="B30" s="1" t="s">
        <v>303</v>
      </c>
      <c r="C30" s="197">
        <v>1676417.168721579</v>
      </c>
      <c r="D30" s="134">
        <v>2378807</v>
      </c>
      <c r="E30" s="139">
        <f t="shared" si="4"/>
        <v>702389.83127842098</v>
      </c>
      <c r="F30" s="146">
        <f t="shared" si="2"/>
        <v>0.41898272362246047</v>
      </c>
      <c r="G30" s="102"/>
      <c r="H30" s="1"/>
      <c r="I30" s="168">
        <v>17.54</v>
      </c>
      <c r="J30" s="181">
        <v>23.5</v>
      </c>
      <c r="K30" s="168">
        <f t="shared" si="3"/>
        <v>5.9600000000000009</v>
      </c>
    </row>
    <row r="31" spans="1:11" x14ac:dyDescent="0.3">
      <c r="A31" s="32"/>
      <c r="B31" s="1" t="s">
        <v>304</v>
      </c>
      <c r="C31" s="197">
        <v>1437086.3677366711</v>
      </c>
      <c r="D31" s="131">
        <v>2146793</v>
      </c>
      <c r="E31" s="139">
        <f t="shared" si="4"/>
        <v>709706.63226332888</v>
      </c>
      <c r="F31" s="146">
        <f t="shared" si="2"/>
        <v>0.49385106434561499</v>
      </c>
      <c r="G31" s="102"/>
      <c r="H31" s="1"/>
      <c r="I31" s="168">
        <v>13.1</v>
      </c>
      <c r="J31" s="181">
        <v>20.100000000000001</v>
      </c>
      <c r="K31" s="168">
        <f t="shared" si="3"/>
        <v>7.0000000000000018</v>
      </c>
    </row>
    <row r="32" spans="1:11" x14ac:dyDescent="0.3">
      <c r="A32" s="32"/>
      <c r="B32" s="1" t="s">
        <v>301</v>
      </c>
      <c r="C32" s="197">
        <v>1657793.1643142914</v>
      </c>
      <c r="D32" s="131">
        <v>1515799</v>
      </c>
      <c r="E32" s="139">
        <f t="shared" si="4"/>
        <v>-141994.16431429144</v>
      </c>
      <c r="F32" s="146">
        <f t="shared" si="2"/>
        <v>-8.5652521298110254E-2</v>
      </c>
      <c r="G32" s="102"/>
      <c r="H32" s="1"/>
      <c r="I32" s="168">
        <v>16</v>
      </c>
      <c r="J32" s="181">
        <v>14</v>
      </c>
      <c r="K32" s="168">
        <f t="shared" si="3"/>
        <v>-2</v>
      </c>
    </row>
    <row r="33" spans="1:11" x14ac:dyDescent="0.3">
      <c r="A33" s="32"/>
      <c r="B33" s="1" t="s">
        <v>287</v>
      </c>
      <c r="C33" s="196" t="s">
        <v>279</v>
      </c>
      <c r="D33" s="131">
        <v>1138598</v>
      </c>
      <c r="E33" s="139">
        <f>D33</f>
        <v>1138598</v>
      </c>
      <c r="F33" s="147" t="s">
        <v>279</v>
      </c>
      <c r="G33" s="102"/>
      <c r="H33" s="1"/>
      <c r="I33" s="171" t="s">
        <v>279</v>
      </c>
      <c r="J33" s="181">
        <v>11.5</v>
      </c>
      <c r="K33" s="168">
        <f>J33</f>
        <v>11.5</v>
      </c>
    </row>
    <row r="34" spans="1:11" x14ac:dyDescent="0.3">
      <c r="A34" s="32"/>
      <c r="B34" s="1" t="s">
        <v>284</v>
      </c>
      <c r="C34" s="196" t="s">
        <v>279</v>
      </c>
      <c r="D34" s="134">
        <v>208984</v>
      </c>
      <c r="E34" s="139">
        <f>D34</f>
        <v>208984</v>
      </c>
      <c r="F34" s="147" t="s">
        <v>279</v>
      </c>
      <c r="G34" s="102"/>
      <c r="H34" s="1"/>
      <c r="I34" s="171" t="s">
        <v>279</v>
      </c>
      <c r="J34" s="181">
        <v>2</v>
      </c>
      <c r="K34" s="168">
        <f>J34</f>
        <v>2</v>
      </c>
    </row>
    <row r="35" spans="1:11" x14ac:dyDescent="0.3">
      <c r="A35" s="32"/>
      <c r="B35" s="1" t="s">
        <v>364</v>
      </c>
      <c r="C35" s="131">
        <v>10655018.870000001</v>
      </c>
      <c r="D35" s="195" t="s">
        <v>279</v>
      </c>
      <c r="E35" s="139">
        <f>-C35</f>
        <v>-10655018.870000001</v>
      </c>
      <c r="F35" s="147" t="s">
        <v>279</v>
      </c>
      <c r="G35" s="57"/>
      <c r="H35" s="1"/>
      <c r="I35" s="168">
        <v>78.59</v>
      </c>
      <c r="J35" s="229" t="s">
        <v>279</v>
      </c>
      <c r="K35" s="168">
        <f>-I35</f>
        <v>-78.59</v>
      </c>
    </row>
    <row r="36" spans="1:11" x14ac:dyDescent="0.3">
      <c r="A36" s="32"/>
      <c r="B36" s="1" t="s">
        <v>300</v>
      </c>
      <c r="C36" s="131">
        <v>1088011.8135726366</v>
      </c>
      <c r="D36" s="195" t="s">
        <v>279</v>
      </c>
      <c r="E36" s="139">
        <f>-C36</f>
        <v>-1088011.8135726366</v>
      </c>
      <c r="F36" s="147" t="s">
        <v>279</v>
      </c>
      <c r="G36" s="102"/>
      <c r="H36" s="1"/>
      <c r="I36" s="168">
        <v>11.6</v>
      </c>
      <c r="J36" s="229" t="s">
        <v>279</v>
      </c>
      <c r="K36" s="168">
        <f>-I36</f>
        <v>-11.6</v>
      </c>
    </row>
    <row r="37" spans="1:11" s="212" customFormat="1" x14ac:dyDescent="0.3">
      <c r="A37" s="203"/>
      <c r="B37" s="204" t="s">
        <v>360</v>
      </c>
      <c r="C37" s="213">
        <v>118979</v>
      </c>
      <c r="D37" s="233">
        <v>111040</v>
      </c>
      <c r="E37" s="206">
        <f>D37-C37</f>
        <v>-7939</v>
      </c>
      <c r="F37" s="214">
        <f t="shared" si="2"/>
        <v>-6.6726060901503625E-2</v>
      </c>
      <c r="G37" s="208"/>
      <c r="H37" s="209"/>
      <c r="I37" s="211">
        <v>1</v>
      </c>
      <c r="J37" s="231">
        <v>1</v>
      </c>
      <c r="K37" s="211">
        <f t="shared" si="3"/>
        <v>0</v>
      </c>
    </row>
    <row r="38" spans="1:11" x14ac:dyDescent="0.3">
      <c r="A38" s="31" t="s">
        <v>25</v>
      </c>
      <c r="B38" s="28"/>
      <c r="C38" s="130">
        <f>SUM(C26:C37)</f>
        <v>20995031.583632689</v>
      </c>
      <c r="D38" s="130">
        <f>SUM(D26:D37)</f>
        <v>16642453</v>
      </c>
      <c r="E38" s="140">
        <f>SUM(E26:E37)</f>
        <v>-4352578.5836326871</v>
      </c>
      <c r="F38" s="148">
        <f>E38/C38</f>
        <v>-0.20731469568380509</v>
      </c>
      <c r="G38" s="58"/>
      <c r="H38" s="1"/>
      <c r="I38" s="173">
        <f>SUM(I26:I37)</f>
        <v>169.2</v>
      </c>
      <c r="J38" s="173">
        <f>SUM(J26:J37)</f>
        <v>135.4</v>
      </c>
      <c r="K38" s="173">
        <f>SUM(K26:K37)</f>
        <v>-33.800000000000004</v>
      </c>
    </row>
    <row r="39" spans="1:11" x14ac:dyDescent="0.3">
      <c r="A39" s="32"/>
      <c r="B39" s="1"/>
      <c r="C39" s="113"/>
      <c r="D39" s="113"/>
      <c r="E39" s="139"/>
      <c r="F39" s="146"/>
      <c r="G39" s="54"/>
      <c r="H39" s="1"/>
    </row>
    <row r="40" spans="1:11" x14ac:dyDescent="0.3">
      <c r="A40" s="32" t="s">
        <v>305</v>
      </c>
      <c r="B40" s="1"/>
      <c r="C40" s="113"/>
      <c r="D40" s="113"/>
      <c r="E40" s="139"/>
      <c r="F40" s="146"/>
      <c r="G40" s="54"/>
      <c r="H40" s="1"/>
    </row>
    <row r="41" spans="1:11" x14ac:dyDescent="0.3">
      <c r="A41" s="32"/>
      <c r="B41" s="1" t="s">
        <v>271</v>
      </c>
      <c r="C41" s="182" t="s">
        <v>279</v>
      </c>
      <c r="D41" s="194">
        <v>383924</v>
      </c>
      <c r="E41" s="139">
        <f>D41</f>
        <v>383924</v>
      </c>
      <c r="F41" s="159" t="s">
        <v>279</v>
      </c>
      <c r="G41" s="54"/>
      <c r="H41" s="1"/>
      <c r="I41" s="172" t="s">
        <v>279</v>
      </c>
      <c r="J41" s="181">
        <v>2.9</v>
      </c>
      <c r="K41" s="168">
        <f>J41</f>
        <v>2.9</v>
      </c>
    </row>
    <row r="42" spans="1:11" x14ac:dyDescent="0.3">
      <c r="A42" s="32"/>
      <c r="B42" s="1" t="s">
        <v>272</v>
      </c>
      <c r="C42" s="166" t="s">
        <v>279</v>
      </c>
      <c r="D42" s="194">
        <v>1835536</v>
      </c>
      <c r="E42" s="139">
        <f t="shared" ref="E42:E46" si="5">D42</f>
        <v>1835536</v>
      </c>
      <c r="F42" s="159" t="s">
        <v>279</v>
      </c>
      <c r="G42" s="54"/>
      <c r="H42" s="1"/>
      <c r="I42" s="172" t="s">
        <v>279</v>
      </c>
      <c r="J42" s="181">
        <v>16</v>
      </c>
      <c r="K42" s="168">
        <f t="shared" ref="K42:K48" si="6">J42</f>
        <v>16</v>
      </c>
    </row>
    <row r="43" spans="1:11" x14ac:dyDescent="0.3">
      <c r="A43" s="32"/>
      <c r="B43" s="1" t="s">
        <v>273</v>
      </c>
      <c r="C43" s="166" t="s">
        <v>279</v>
      </c>
      <c r="D43" s="194">
        <v>1069940</v>
      </c>
      <c r="E43" s="139">
        <f t="shared" si="5"/>
        <v>1069940</v>
      </c>
      <c r="F43" s="159" t="s">
        <v>279</v>
      </c>
      <c r="G43" s="54"/>
      <c r="H43" s="1"/>
      <c r="I43" s="172" t="s">
        <v>279</v>
      </c>
      <c r="J43" s="181">
        <v>9.5</v>
      </c>
      <c r="K43" s="168">
        <f t="shared" si="6"/>
        <v>9.5</v>
      </c>
    </row>
    <row r="44" spans="1:11" x14ac:dyDescent="0.3">
      <c r="A44" s="32"/>
      <c r="B44" s="1" t="s">
        <v>68</v>
      </c>
      <c r="C44" s="166" t="s">
        <v>279</v>
      </c>
      <c r="D44" s="194">
        <v>1765271</v>
      </c>
      <c r="E44" s="139">
        <f t="shared" si="5"/>
        <v>1765271</v>
      </c>
      <c r="F44" s="159" t="s">
        <v>279</v>
      </c>
      <c r="G44" s="54"/>
      <c r="H44" s="1"/>
      <c r="I44" s="172" t="s">
        <v>279</v>
      </c>
      <c r="J44" s="181">
        <v>15</v>
      </c>
      <c r="K44" s="168">
        <f t="shared" si="6"/>
        <v>15</v>
      </c>
    </row>
    <row r="45" spans="1:11" x14ac:dyDescent="0.3">
      <c r="A45" s="32"/>
      <c r="B45" s="1" t="s">
        <v>274</v>
      </c>
      <c r="C45" s="166" t="s">
        <v>279</v>
      </c>
      <c r="D45" s="194">
        <v>1421309.4</v>
      </c>
      <c r="E45" s="139">
        <f t="shared" si="5"/>
        <v>1421309.4</v>
      </c>
      <c r="F45" s="159" t="s">
        <v>279</v>
      </c>
      <c r="G45" s="54"/>
      <c r="H45" s="1"/>
      <c r="I45" s="172" t="s">
        <v>279</v>
      </c>
      <c r="J45" s="181">
        <v>11.1</v>
      </c>
      <c r="K45" s="168">
        <f t="shared" si="6"/>
        <v>11.1</v>
      </c>
    </row>
    <row r="46" spans="1:11" x14ac:dyDescent="0.3">
      <c r="A46" s="32"/>
      <c r="B46" s="1" t="s">
        <v>275</v>
      </c>
      <c r="C46" s="166" t="s">
        <v>279</v>
      </c>
      <c r="D46" s="194">
        <v>1245676.3999999999</v>
      </c>
      <c r="E46" s="139">
        <f t="shared" si="5"/>
        <v>1245676.3999999999</v>
      </c>
      <c r="F46" s="159" t="s">
        <v>279</v>
      </c>
      <c r="G46" s="54"/>
      <c r="H46" s="1"/>
      <c r="I46" s="172" t="s">
        <v>279</v>
      </c>
      <c r="J46" s="181">
        <v>11</v>
      </c>
      <c r="K46" s="168">
        <f t="shared" si="6"/>
        <v>11</v>
      </c>
    </row>
    <row r="47" spans="1:11" s="212" customFormat="1" x14ac:dyDescent="0.3">
      <c r="A47" s="203"/>
      <c r="B47" s="215" t="s">
        <v>361</v>
      </c>
      <c r="C47" s="216" t="s">
        <v>279</v>
      </c>
      <c r="D47" s="234">
        <v>2483313</v>
      </c>
      <c r="E47" s="217">
        <f>D47</f>
        <v>2483313</v>
      </c>
      <c r="F47" s="218" t="s">
        <v>279</v>
      </c>
      <c r="G47" s="219"/>
      <c r="H47" s="215"/>
      <c r="I47" s="220" t="s">
        <v>279</v>
      </c>
      <c r="J47" s="236">
        <v>21.3</v>
      </c>
      <c r="K47" s="221">
        <f t="shared" si="6"/>
        <v>21.3</v>
      </c>
    </row>
    <row r="48" spans="1:11" s="212" customFormat="1" x14ac:dyDescent="0.3">
      <c r="A48" s="203"/>
      <c r="B48" s="209" t="s">
        <v>362</v>
      </c>
      <c r="C48" s="222" t="s">
        <v>279</v>
      </c>
      <c r="D48" s="235">
        <v>152430</v>
      </c>
      <c r="E48" s="223">
        <f>D48</f>
        <v>152430</v>
      </c>
      <c r="F48" s="224" t="s">
        <v>279</v>
      </c>
      <c r="G48" s="208"/>
      <c r="H48" s="209"/>
      <c r="I48" s="225" t="s">
        <v>279</v>
      </c>
      <c r="J48" s="237">
        <v>0.5</v>
      </c>
      <c r="K48" s="226">
        <f t="shared" si="6"/>
        <v>0.5</v>
      </c>
    </row>
    <row r="49" spans="1:12" x14ac:dyDescent="0.3">
      <c r="A49" s="31" t="s">
        <v>276</v>
      </c>
      <c r="B49" s="28"/>
      <c r="C49" s="167" t="s">
        <v>279</v>
      </c>
      <c r="D49" s="130">
        <f>SUM(D41:D48)</f>
        <v>10357399.800000001</v>
      </c>
      <c r="E49" s="140">
        <f>SUM(E41:E48)</f>
        <v>10357399.800000001</v>
      </c>
      <c r="F49" s="160" t="s">
        <v>279</v>
      </c>
      <c r="G49" s="58"/>
      <c r="H49" s="1"/>
      <c r="I49" s="174" t="s">
        <v>279</v>
      </c>
      <c r="J49" s="173">
        <f>SUM(J41:J48)</f>
        <v>87.3</v>
      </c>
      <c r="K49" s="173">
        <f>SUM(K41:K48)</f>
        <v>87.3</v>
      </c>
    </row>
    <row r="50" spans="1:12" x14ac:dyDescent="0.3">
      <c r="A50" s="32"/>
      <c r="B50" s="1"/>
      <c r="C50" s="113"/>
      <c r="D50" s="113"/>
      <c r="E50" s="139"/>
      <c r="F50" s="146"/>
      <c r="G50" s="54"/>
      <c r="H50" s="1"/>
    </row>
    <row r="51" spans="1:12" x14ac:dyDescent="0.3">
      <c r="A51" s="32" t="s">
        <v>297</v>
      </c>
      <c r="B51" s="136"/>
      <c r="C51" s="113"/>
      <c r="D51" s="113"/>
      <c r="E51" s="139"/>
      <c r="F51" s="146"/>
      <c r="G51" s="54"/>
      <c r="H51" s="1"/>
    </row>
    <row r="52" spans="1:12" x14ac:dyDescent="0.3">
      <c r="A52" s="32"/>
      <c r="B52" s="1" t="s">
        <v>288</v>
      </c>
      <c r="C52" s="134">
        <v>485532.47008141072</v>
      </c>
      <c r="D52" s="134">
        <v>611760</v>
      </c>
      <c r="E52" s="139">
        <f>D52-C52</f>
        <v>126227.52991858928</v>
      </c>
      <c r="F52" s="146">
        <f>E52/C52</f>
        <v>0.25997752508174032</v>
      </c>
      <c r="G52" s="54"/>
      <c r="H52" s="1"/>
      <c r="I52" s="168">
        <v>2</v>
      </c>
      <c r="J52" s="181">
        <v>3</v>
      </c>
      <c r="K52" s="168">
        <f>J52-I52</f>
        <v>1</v>
      </c>
    </row>
    <row r="53" spans="1:12" x14ac:dyDescent="0.3">
      <c r="A53" s="32"/>
      <c r="B53" s="1" t="s">
        <v>240</v>
      </c>
      <c r="C53" s="131">
        <v>1568229.6962029224</v>
      </c>
      <c r="D53" s="131">
        <v>1588645</v>
      </c>
      <c r="E53" s="139">
        <f t="shared" ref="E53:E58" si="7">D53-C53</f>
        <v>20415.30379707762</v>
      </c>
      <c r="F53" s="146">
        <f t="shared" ref="F53:F60" si="8">E53/C53</f>
        <v>1.3018057142080777E-2</v>
      </c>
      <c r="G53" s="57"/>
      <c r="H53" s="1"/>
      <c r="I53" s="168">
        <v>4</v>
      </c>
      <c r="J53" s="181">
        <v>4</v>
      </c>
      <c r="K53" s="168">
        <f t="shared" ref="K53:K58" si="9">J53-I53</f>
        <v>0</v>
      </c>
    </row>
    <row r="54" spans="1:12" x14ac:dyDescent="0.3">
      <c r="A54" s="32"/>
      <c r="B54" s="1" t="s">
        <v>6</v>
      </c>
      <c r="C54" s="131">
        <v>1018212.1223161437</v>
      </c>
      <c r="D54" s="131">
        <v>1083727</v>
      </c>
      <c r="E54" s="139">
        <f t="shared" si="7"/>
        <v>65514.877683856292</v>
      </c>
      <c r="F54" s="146">
        <f t="shared" si="8"/>
        <v>6.4343054112171172E-2</v>
      </c>
      <c r="G54" s="54"/>
      <c r="H54" s="1"/>
      <c r="I54" s="168">
        <v>9.5</v>
      </c>
      <c r="J54" s="181">
        <v>9.5</v>
      </c>
      <c r="K54" s="168">
        <f t="shared" si="9"/>
        <v>0</v>
      </c>
    </row>
    <row r="55" spans="1:12" x14ac:dyDescent="0.3">
      <c r="A55" s="32"/>
      <c r="B55" s="1" t="s">
        <v>5</v>
      </c>
      <c r="C55" s="131">
        <v>510946.60202027147</v>
      </c>
      <c r="D55" s="131">
        <v>661878</v>
      </c>
      <c r="E55" s="139">
        <f t="shared" si="7"/>
        <v>150931.39797972853</v>
      </c>
      <c r="F55" s="146">
        <f t="shared" si="8"/>
        <v>0.29539563896295451</v>
      </c>
      <c r="G55" s="54"/>
      <c r="H55" s="1"/>
      <c r="I55" s="168">
        <v>5</v>
      </c>
      <c r="J55" s="181">
        <v>6</v>
      </c>
      <c r="K55" s="168">
        <f t="shared" si="9"/>
        <v>1</v>
      </c>
    </row>
    <row r="56" spans="1:12" x14ac:dyDescent="0.3">
      <c r="A56" s="32"/>
      <c r="B56" s="1" t="s">
        <v>290</v>
      </c>
      <c r="C56" s="195" t="s">
        <v>279</v>
      </c>
      <c r="D56" s="131">
        <v>640369</v>
      </c>
      <c r="E56" s="154">
        <f>D56</f>
        <v>640369</v>
      </c>
      <c r="F56" s="147" t="s">
        <v>279</v>
      </c>
      <c r="G56" s="54"/>
      <c r="H56" s="1"/>
      <c r="I56" s="171" t="s">
        <v>279</v>
      </c>
      <c r="J56" s="181">
        <v>7.1</v>
      </c>
      <c r="K56" s="183">
        <f>J56</f>
        <v>7.1</v>
      </c>
    </row>
    <row r="57" spans="1:12" x14ac:dyDescent="0.3">
      <c r="A57" s="32"/>
      <c r="B57" s="1" t="s">
        <v>289</v>
      </c>
      <c r="C57" s="131">
        <f>635226.170072146+1950</f>
        <v>637176.17007214599</v>
      </c>
      <c r="D57" s="131">
        <v>538704</v>
      </c>
      <c r="E57" s="139">
        <f t="shared" si="7"/>
        <v>-98472.170072145993</v>
      </c>
      <c r="F57" s="146">
        <f t="shared" si="8"/>
        <v>-0.15454465295052736</v>
      </c>
      <c r="G57" s="54"/>
      <c r="H57" s="1"/>
      <c r="I57" s="168">
        <v>6.5</v>
      </c>
      <c r="J57" s="181">
        <v>5</v>
      </c>
      <c r="K57" s="168">
        <f t="shared" si="9"/>
        <v>-1.5</v>
      </c>
    </row>
    <row r="58" spans="1:12" x14ac:dyDescent="0.3">
      <c r="A58" s="32"/>
      <c r="B58" s="1" t="s">
        <v>8</v>
      </c>
      <c r="C58" s="131">
        <v>298309.36238669802</v>
      </c>
      <c r="D58" s="131">
        <v>387450</v>
      </c>
      <c r="E58" s="139">
        <f t="shared" si="7"/>
        <v>89140.63761330198</v>
      </c>
      <c r="F58" s="146">
        <f t="shared" si="8"/>
        <v>0.29881944334602911</v>
      </c>
      <c r="G58" s="54"/>
      <c r="H58" s="1"/>
      <c r="I58" s="168">
        <v>3</v>
      </c>
      <c r="J58" s="181">
        <v>4</v>
      </c>
      <c r="K58" s="168">
        <f t="shared" si="9"/>
        <v>1</v>
      </c>
    </row>
    <row r="59" spans="1:12" x14ac:dyDescent="0.3">
      <c r="A59" s="32"/>
      <c r="B59" s="1" t="s">
        <v>363</v>
      </c>
      <c r="C59" s="131">
        <v>251164.80324130441</v>
      </c>
      <c r="D59" s="153" t="s">
        <v>279</v>
      </c>
      <c r="E59" s="139">
        <f>-C59</f>
        <v>-251164.80324130441</v>
      </c>
      <c r="F59" s="147" t="s">
        <v>279</v>
      </c>
      <c r="G59" s="54"/>
      <c r="H59" s="1"/>
      <c r="I59" s="168">
        <v>2.5</v>
      </c>
      <c r="J59" s="171" t="s">
        <v>279</v>
      </c>
      <c r="K59" s="168">
        <f>-I59</f>
        <v>-2.5</v>
      </c>
    </row>
    <row r="60" spans="1:12" x14ac:dyDescent="0.3">
      <c r="A60" s="31" t="s">
        <v>9</v>
      </c>
      <c r="B60" s="28"/>
      <c r="C60" s="130">
        <f>SUM(C52:C59)</f>
        <v>4769571.2263208963</v>
      </c>
      <c r="D60" s="130">
        <f>SUM(D52:D59)</f>
        <v>5512533</v>
      </c>
      <c r="E60" s="140">
        <f>SUM(E52:E59)</f>
        <v>742961.77367910324</v>
      </c>
      <c r="F60" s="148">
        <f t="shared" si="8"/>
        <v>0.15577118747678323</v>
      </c>
      <c r="G60" s="58"/>
      <c r="H60" s="1"/>
      <c r="I60" s="173">
        <f>SUM(I52:I59)</f>
        <v>32.5</v>
      </c>
      <c r="J60" s="173">
        <f>SUM(J52:J59)</f>
        <v>38.6</v>
      </c>
      <c r="K60" s="173">
        <f>SUM(K52:K59)</f>
        <v>6.1</v>
      </c>
    </row>
    <row r="61" spans="1:12" x14ac:dyDescent="0.3">
      <c r="A61" s="32"/>
      <c r="B61" s="1"/>
      <c r="C61" s="113"/>
      <c r="D61" s="113"/>
      <c r="E61" s="139"/>
      <c r="F61" s="146"/>
      <c r="G61" s="54"/>
      <c r="H61" s="7"/>
    </row>
    <row r="62" spans="1:12" x14ac:dyDescent="0.3">
      <c r="A62" s="32" t="s">
        <v>298</v>
      </c>
      <c r="B62" s="1"/>
      <c r="C62" s="113"/>
      <c r="D62" s="113"/>
      <c r="E62" s="139"/>
      <c r="F62" s="146"/>
      <c r="G62" s="54"/>
      <c r="H62" s="7"/>
    </row>
    <row r="63" spans="1:12" x14ac:dyDescent="0.3">
      <c r="A63" s="32"/>
      <c r="B63" s="1" t="s">
        <v>306</v>
      </c>
      <c r="C63" s="134">
        <v>237648.99056592095</v>
      </c>
      <c r="D63" s="155" t="s">
        <v>279</v>
      </c>
      <c r="E63" s="162">
        <f>-C63</f>
        <v>-237648.99056592095</v>
      </c>
      <c r="F63" s="159" t="s">
        <v>279</v>
      </c>
      <c r="G63" s="54"/>
      <c r="H63" s="1"/>
      <c r="I63" s="168">
        <v>1.5</v>
      </c>
      <c r="J63" s="172" t="s">
        <v>279</v>
      </c>
      <c r="K63" s="179">
        <f>-I63</f>
        <v>-1.5</v>
      </c>
      <c r="L63" s="80"/>
    </row>
    <row r="64" spans="1:12" x14ac:dyDescent="0.3">
      <c r="A64" s="32"/>
      <c r="B64" s="1" t="s">
        <v>307</v>
      </c>
      <c r="C64" s="131">
        <v>3693148.4496753947</v>
      </c>
      <c r="D64" s="156" t="s">
        <v>279</v>
      </c>
      <c r="E64" s="162">
        <f t="shared" ref="E64:E72" si="10">-C64</f>
        <v>-3693148.4496753947</v>
      </c>
      <c r="F64" s="159" t="s">
        <v>279</v>
      </c>
      <c r="G64" s="57"/>
      <c r="H64" s="1"/>
      <c r="I64" s="168">
        <v>19.100000000000001</v>
      </c>
      <c r="J64" s="172" t="s">
        <v>279</v>
      </c>
      <c r="K64" s="179">
        <f t="shared" ref="K64:K72" si="11">-I64</f>
        <v>-19.100000000000001</v>
      </c>
      <c r="L64" s="45"/>
    </row>
    <row r="65" spans="1:12" ht="15.45" customHeight="1" x14ac:dyDescent="0.3">
      <c r="A65" s="32"/>
      <c r="B65" s="1" t="s">
        <v>308</v>
      </c>
      <c r="C65" s="131">
        <v>1601436</v>
      </c>
      <c r="D65" s="156" t="s">
        <v>279</v>
      </c>
      <c r="E65" s="162">
        <f t="shared" si="10"/>
        <v>-1601436</v>
      </c>
      <c r="F65" s="159" t="s">
        <v>279</v>
      </c>
      <c r="G65" s="54"/>
      <c r="H65" s="1"/>
      <c r="I65" s="168">
        <v>14</v>
      </c>
      <c r="J65" s="172" t="s">
        <v>279</v>
      </c>
      <c r="K65" s="179">
        <f t="shared" si="11"/>
        <v>-14</v>
      </c>
      <c r="L65" s="45"/>
    </row>
    <row r="66" spans="1:12" x14ac:dyDescent="0.3">
      <c r="A66" s="32"/>
      <c r="B66" s="1" t="s">
        <v>310</v>
      </c>
      <c r="C66" s="131">
        <v>1591953.8533304154</v>
      </c>
      <c r="D66" s="156" t="s">
        <v>279</v>
      </c>
      <c r="E66" s="162">
        <f t="shared" si="10"/>
        <v>-1591953.8533304154</v>
      </c>
      <c r="F66" s="159" t="s">
        <v>279</v>
      </c>
      <c r="G66" s="57"/>
      <c r="H66" s="1"/>
      <c r="I66" s="168">
        <v>14.5</v>
      </c>
      <c r="J66" s="172" t="s">
        <v>279</v>
      </c>
      <c r="K66" s="179">
        <f t="shared" si="11"/>
        <v>-14.5</v>
      </c>
      <c r="L66" s="45"/>
    </row>
    <row r="67" spans="1:12" x14ac:dyDescent="0.3">
      <c r="A67" s="32"/>
      <c r="B67" s="1" t="s">
        <v>311</v>
      </c>
      <c r="C67" s="131">
        <v>1415572</v>
      </c>
      <c r="D67" s="156" t="s">
        <v>279</v>
      </c>
      <c r="E67" s="162">
        <f t="shared" si="10"/>
        <v>-1415572</v>
      </c>
      <c r="F67" s="159" t="s">
        <v>279</v>
      </c>
      <c r="G67" s="54"/>
      <c r="H67" s="1"/>
      <c r="I67" s="168">
        <v>14.08</v>
      </c>
      <c r="J67" s="172" t="s">
        <v>279</v>
      </c>
      <c r="K67" s="179">
        <f t="shared" si="11"/>
        <v>-14.08</v>
      </c>
    </row>
    <row r="68" spans="1:12" x14ac:dyDescent="0.3">
      <c r="A68" s="32"/>
      <c r="B68" s="1" t="s">
        <v>312</v>
      </c>
      <c r="C68" s="131">
        <v>1296609</v>
      </c>
      <c r="D68" s="156" t="s">
        <v>279</v>
      </c>
      <c r="E68" s="162">
        <f t="shared" si="10"/>
        <v>-1296609</v>
      </c>
      <c r="F68" s="159" t="s">
        <v>279</v>
      </c>
      <c r="G68" s="57"/>
      <c r="H68" s="1"/>
      <c r="I68" s="168">
        <v>12.9</v>
      </c>
      <c r="J68" s="172" t="s">
        <v>279</v>
      </c>
      <c r="K68" s="179">
        <f t="shared" si="11"/>
        <v>-12.9</v>
      </c>
    </row>
    <row r="69" spans="1:12" x14ac:dyDescent="0.3">
      <c r="A69" s="32"/>
      <c r="B69" s="1" t="s">
        <v>309</v>
      </c>
      <c r="C69" s="131">
        <v>1046882</v>
      </c>
      <c r="D69" s="156" t="s">
        <v>279</v>
      </c>
      <c r="E69" s="162">
        <f t="shared" si="10"/>
        <v>-1046882</v>
      </c>
      <c r="F69" s="159" t="s">
        <v>279</v>
      </c>
      <c r="G69" s="54"/>
      <c r="H69" s="1"/>
      <c r="I69" s="168">
        <v>9</v>
      </c>
      <c r="J69" s="172" t="s">
        <v>279</v>
      </c>
      <c r="K69" s="179">
        <f t="shared" si="11"/>
        <v>-9</v>
      </c>
      <c r="L69" s="45"/>
    </row>
    <row r="70" spans="1:12" x14ac:dyDescent="0.3">
      <c r="A70" s="32"/>
      <c r="B70" s="1" t="s">
        <v>313</v>
      </c>
      <c r="C70" s="131">
        <v>827957.84737868211</v>
      </c>
      <c r="D70" s="156" t="s">
        <v>279</v>
      </c>
      <c r="E70" s="162">
        <f t="shared" si="10"/>
        <v>-827957.84737868211</v>
      </c>
      <c r="F70" s="159" t="s">
        <v>279</v>
      </c>
      <c r="G70" s="54"/>
      <c r="H70" s="1"/>
      <c r="I70" s="168">
        <v>8.9</v>
      </c>
      <c r="J70" s="172" t="s">
        <v>279</v>
      </c>
      <c r="K70" s="179">
        <f t="shared" si="11"/>
        <v>-8.9</v>
      </c>
      <c r="L70" s="45"/>
    </row>
    <row r="71" spans="1:12" x14ac:dyDescent="0.3">
      <c r="A71" s="32"/>
      <c r="B71" t="s">
        <v>314</v>
      </c>
      <c r="C71" s="131">
        <v>188893.81445582001</v>
      </c>
      <c r="D71" s="157" t="s">
        <v>279</v>
      </c>
      <c r="E71" s="162">
        <f t="shared" si="10"/>
        <v>-188893.81445582001</v>
      </c>
      <c r="F71" s="159" t="s">
        <v>279</v>
      </c>
      <c r="G71" s="57"/>
      <c r="H71" s="1"/>
      <c r="I71" s="168">
        <v>2</v>
      </c>
      <c r="J71" s="172" t="s">
        <v>279</v>
      </c>
      <c r="K71" s="179">
        <f t="shared" si="11"/>
        <v>-2</v>
      </c>
    </row>
    <row r="72" spans="1:12" x14ac:dyDescent="0.3">
      <c r="A72" s="32"/>
      <c r="B72" t="s">
        <v>315</v>
      </c>
      <c r="C72" s="131">
        <v>167853.23926049279</v>
      </c>
      <c r="D72" s="156" t="s">
        <v>279</v>
      </c>
      <c r="E72" s="162">
        <f t="shared" si="10"/>
        <v>-167853.23926049279</v>
      </c>
      <c r="F72" s="159" t="s">
        <v>279</v>
      </c>
      <c r="G72" s="54"/>
      <c r="H72" s="1"/>
      <c r="I72" s="168">
        <v>0.6</v>
      </c>
      <c r="J72" s="172" t="s">
        <v>279</v>
      </c>
      <c r="K72" s="179">
        <f t="shared" si="11"/>
        <v>-0.6</v>
      </c>
      <c r="L72" s="45"/>
    </row>
    <row r="73" spans="1:12" x14ac:dyDescent="0.3">
      <c r="A73" s="31" t="s">
        <v>13</v>
      </c>
      <c r="B73" s="28"/>
      <c r="C73" s="129">
        <f>SUM(C63:C72)</f>
        <v>12067955.194666727</v>
      </c>
      <c r="D73" s="158" t="s">
        <v>279</v>
      </c>
      <c r="E73" s="163">
        <f>-C73</f>
        <v>-12067955.194666727</v>
      </c>
      <c r="F73" s="160" t="s">
        <v>279</v>
      </c>
      <c r="G73" s="58"/>
      <c r="H73" s="1"/>
      <c r="I73" s="173">
        <f>SUM(I63:I72)</f>
        <v>96.58</v>
      </c>
      <c r="J73" s="174" t="s">
        <v>279</v>
      </c>
      <c r="K73" s="180">
        <f>SUM(K63:K72)</f>
        <v>-96.58</v>
      </c>
    </row>
    <row r="74" spans="1:12" x14ac:dyDescent="0.3">
      <c r="A74" s="32"/>
      <c r="B74" s="1"/>
      <c r="C74" s="113"/>
      <c r="D74" s="113"/>
      <c r="E74" s="139"/>
      <c r="F74" s="146"/>
      <c r="G74" s="54"/>
      <c r="H74" s="1"/>
    </row>
    <row r="75" spans="1:12" x14ac:dyDescent="0.3">
      <c r="A75" s="32" t="s">
        <v>299</v>
      </c>
      <c r="B75" s="1"/>
      <c r="C75" s="113"/>
      <c r="D75" s="113"/>
      <c r="E75" s="139"/>
      <c r="F75" s="146"/>
      <c r="G75" s="54"/>
      <c r="H75" s="1"/>
    </row>
    <row r="76" spans="1:12" x14ac:dyDescent="0.3">
      <c r="A76" s="32"/>
      <c r="B76" s="1" t="s">
        <v>351</v>
      </c>
      <c r="C76" s="134">
        <v>213374.67567273855</v>
      </c>
      <c r="D76" s="184" t="s">
        <v>279</v>
      </c>
      <c r="E76" s="162">
        <f>-C76</f>
        <v>-213374.67567273855</v>
      </c>
      <c r="F76" s="159" t="s">
        <v>279</v>
      </c>
      <c r="G76" s="54"/>
      <c r="H76" s="1"/>
      <c r="I76" s="168">
        <v>1.7</v>
      </c>
      <c r="J76" s="172" t="s">
        <v>279</v>
      </c>
      <c r="K76" s="179">
        <f>-I76</f>
        <v>-1.7</v>
      </c>
    </row>
    <row r="77" spans="1:12" x14ac:dyDescent="0.3">
      <c r="A77" s="32"/>
      <c r="B77" t="s">
        <v>352</v>
      </c>
      <c r="C77" s="131">
        <v>2448365.6799999997</v>
      </c>
      <c r="D77" s="157" t="s">
        <v>279</v>
      </c>
      <c r="E77" s="162">
        <f t="shared" ref="E77:E82" si="12">-C77</f>
        <v>-2448365.6799999997</v>
      </c>
      <c r="F77" s="159" t="s">
        <v>279</v>
      </c>
      <c r="G77" s="57"/>
      <c r="H77" s="1"/>
      <c r="I77" s="193">
        <v>22.3</v>
      </c>
      <c r="J77" s="185" t="s">
        <v>279</v>
      </c>
      <c r="K77" s="179">
        <f t="shared" ref="K77:K81" si="13">-I77</f>
        <v>-22.3</v>
      </c>
    </row>
    <row r="78" spans="1:12" x14ac:dyDescent="0.3">
      <c r="A78" s="32"/>
      <c r="B78" s="1" t="s">
        <v>353</v>
      </c>
      <c r="C78" s="131">
        <v>1788609.6552907422</v>
      </c>
      <c r="D78" s="156" t="s">
        <v>279</v>
      </c>
      <c r="E78" s="162">
        <f t="shared" si="12"/>
        <v>-1788609.6552907422</v>
      </c>
      <c r="F78" s="159" t="s">
        <v>279</v>
      </c>
      <c r="G78" s="57"/>
      <c r="H78" s="1"/>
      <c r="I78" s="168">
        <v>16.3</v>
      </c>
      <c r="J78" s="172" t="s">
        <v>279</v>
      </c>
      <c r="K78" s="179">
        <f t="shared" si="13"/>
        <v>-16.3</v>
      </c>
    </row>
    <row r="79" spans="1:12" x14ac:dyDescent="0.3">
      <c r="A79" s="32"/>
      <c r="B79" s="1" t="s">
        <v>354</v>
      </c>
      <c r="C79" s="131">
        <v>1194753.7231058946</v>
      </c>
      <c r="D79" s="156" t="s">
        <v>279</v>
      </c>
      <c r="E79" s="162">
        <f t="shared" si="12"/>
        <v>-1194753.7231058946</v>
      </c>
      <c r="F79" s="159" t="s">
        <v>279</v>
      </c>
      <c r="G79" s="57"/>
      <c r="H79" s="1"/>
      <c r="I79" s="168">
        <v>10.4</v>
      </c>
      <c r="J79" s="172" t="s">
        <v>279</v>
      </c>
      <c r="K79" s="179">
        <f t="shared" si="13"/>
        <v>-10.4</v>
      </c>
    </row>
    <row r="80" spans="1:12" x14ac:dyDescent="0.3">
      <c r="A80" s="32"/>
      <c r="B80" s="1" t="s">
        <v>355</v>
      </c>
      <c r="C80" s="131">
        <v>563259.99681435199</v>
      </c>
      <c r="D80" s="156" t="s">
        <v>279</v>
      </c>
      <c r="E80" s="162">
        <f t="shared" si="12"/>
        <v>-563259.99681435199</v>
      </c>
      <c r="F80" s="159" t="s">
        <v>279</v>
      </c>
      <c r="G80" s="57"/>
      <c r="H80" s="1"/>
      <c r="I80" s="181">
        <v>5.2</v>
      </c>
      <c r="J80" s="172" t="s">
        <v>279</v>
      </c>
      <c r="K80" s="179">
        <f t="shared" si="13"/>
        <v>-5.2</v>
      </c>
    </row>
    <row r="81" spans="1:15" x14ac:dyDescent="0.3">
      <c r="A81" s="32"/>
      <c r="B81" t="s">
        <v>356</v>
      </c>
      <c r="C81" s="131">
        <v>150749.41</v>
      </c>
      <c r="D81" s="157" t="s">
        <v>279</v>
      </c>
      <c r="E81" s="162">
        <f t="shared" si="12"/>
        <v>-150749.41</v>
      </c>
      <c r="F81" s="159" t="s">
        <v>279</v>
      </c>
      <c r="G81" s="57"/>
      <c r="H81" s="1"/>
      <c r="I81" s="192">
        <v>0.8</v>
      </c>
      <c r="J81" s="172" t="s">
        <v>279</v>
      </c>
      <c r="K81" s="179">
        <f t="shared" si="13"/>
        <v>-0.8</v>
      </c>
    </row>
    <row r="82" spans="1:15" x14ac:dyDescent="0.3">
      <c r="A82" s="31" t="s">
        <v>28</v>
      </c>
      <c r="B82" s="28"/>
      <c r="C82" s="130">
        <f>SUM(C76:C81)</f>
        <v>6359113.140883727</v>
      </c>
      <c r="D82" s="167" t="s">
        <v>279</v>
      </c>
      <c r="E82" s="163">
        <f t="shared" si="12"/>
        <v>-6359113.140883727</v>
      </c>
      <c r="F82" s="160" t="s">
        <v>279</v>
      </c>
      <c r="G82" s="64"/>
      <c r="H82" s="1"/>
      <c r="I82" s="173">
        <f>SUM(I76:I81)</f>
        <v>56.699999999999996</v>
      </c>
      <c r="J82" s="174" t="s">
        <v>279</v>
      </c>
      <c r="K82" s="180">
        <f>SUM(K76:K81)</f>
        <v>-56.699999999999996</v>
      </c>
    </row>
    <row r="83" spans="1:15" x14ac:dyDescent="0.3">
      <c r="A83" s="32"/>
      <c r="B83" s="1"/>
      <c r="C83" s="113"/>
      <c r="D83" s="113"/>
      <c r="E83" s="139"/>
      <c r="F83" s="146"/>
      <c r="G83" s="54"/>
      <c r="H83" s="1"/>
    </row>
    <row r="84" spans="1:15" x14ac:dyDescent="0.3">
      <c r="A84" s="31" t="s">
        <v>30</v>
      </c>
      <c r="B84" s="31"/>
      <c r="C84" s="132">
        <v>3407946</v>
      </c>
      <c r="D84" s="132">
        <f>2574258+941244-2</f>
        <v>3515500</v>
      </c>
      <c r="E84" s="140">
        <f>D84-C84</f>
        <v>107554</v>
      </c>
      <c r="F84" s="148">
        <f>IFERROR(C84/#REF!-1,1)</f>
        <v>1</v>
      </c>
      <c r="G84" s="59"/>
      <c r="H84" s="1"/>
    </row>
    <row r="85" spans="1:15" x14ac:dyDescent="0.3">
      <c r="A85" s="32"/>
      <c r="B85" s="32"/>
      <c r="C85" s="115"/>
      <c r="D85" s="115"/>
      <c r="E85" s="141"/>
      <c r="F85" s="149"/>
      <c r="G85" s="57"/>
      <c r="H85" s="1"/>
    </row>
    <row r="86" spans="1:15" x14ac:dyDescent="0.3">
      <c r="A86" s="31" t="s">
        <v>31</v>
      </c>
      <c r="B86" s="31"/>
      <c r="C86" s="130">
        <v>-1539315.04</v>
      </c>
      <c r="D86" s="130">
        <v>-941244</v>
      </c>
      <c r="E86" s="140">
        <f>-D86+C86</f>
        <v>-598071.04000000004</v>
      </c>
      <c r="F86" s="148">
        <f>IFERROR(C86/#REF!-1,1)</f>
        <v>1</v>
      </c>
      <c r="G86" s="59"/>
      <c r="H86" s="1"/>
    </row>
    <row r="87" spans="1:15" x14ac:dyDescent="0.3">
      <c r="A87" s="32"/>
      <c r="B87" s="32"/>
      <c r="C87" s="133"/>
      <c r="D87" s="133"/>
      <c r="E87" s="141"/>
      <c r="F87" s="149"/>
      <c r="G87" s="57"/>
      <c r="H87" s="1"/>
    </row>
    <row r="88" spans="1:15" ht="15" thickBot="1" x14ac:dyDescent="0.35">
      <c r="A88" s="35" t="s">
        <v>32</v>
      </c>
      <c r="B88" s="36"/>
      <c r="C88" s="116">
        <f>C13+C38+C60+C73+C82+C84+C86</f>
        <v>49650807.14671611</v>
      </c>
      <c r="D88" s="116">
        <f>D13+D23+D38+D49+D60+D84+D86</f>
        <v>38613099.799999997</v>
      </c>
      <c r="E88" s="142">
        <f>D88-C88</f>
        <v>-11037707.346716113</v>
      </c>
      <c r="F88" s="150">
        <f>IFERROR(C88/#REF!-1,1)</f>
        <v>1</v>
      </c>
      <c r="G88" s="60"/>
      <c r="H88" s="1"/>
      <c r="I88" s="175">
        <f>I13+I38+I60+I73+I82</f>
        <v>382.78</v>
      </c>
      <c r="J88" s="175">
        <f>J13+J23+J38+J49+J60</f>
        <v>288.40000000000003</v>
      </c>
      <c r="K88" s="175">
        <f>J88-I88</f>
        <v>-94.379999999999939</v>
      </c>
      <c r="O88" s="23"/>
    </row>
    <row r="89" spans="1:15" ht="15" thickTop="1" x14ac:dyDescent="0.3">
      <c r="A89" s="32"/>
      <c r="B89" s="1"/>
      <c r="C89" s="113"/>
      <c r="D89" s="113"/>
      <c r="E89" s="139"/>
      <c r="F89" s="146"/>
      <c r="G89" s="54"/>
      <c r="H89" s="1"/>
    </row>
    <row r="90" spans="1:15" x14ac:dyDescent="0.3">
      <c r="A90" s="125" t="s">
        <v>33</v>
      </c>
      <c r="C90" s="113"/>
      <c r="D90" s="113"/>
      <c r="E90" s="139"/>
      <c r="F90" s="146"/>
      <c r="G90" s="54"/>
      <c r="H90" s="1"/>
      <c r="K90" s="176"/>
    </row>
    <row r="91" spans="1:15" x14ac:dyDescent="0.3">
      <c r="A91" s="32"/>
      <c r="B91" s="1" t="s">
        <v>34</v>
      </c>
      <c r="C91" s="134">
        <v>20004600</v>
      </c>
      <c r="D91" s="134">
        <v>21781659.5</v>
      </c>
      <c r="E91" s="139">
        <f>D91-C91</f>
        <v>1777059.5</v>
      </c>
      <c r="F91" s="146">
        <f>E91/C91</f>
        <v>8.8832543514991549E-2</v>
      </c>
      <c r="G91" s="57"/>
      <c r="H91" s="1"/>
      <c r="K91" s="177"/>
    </row>
    <row r="92" spans="1:15" x14ac:dyDescent="0.3">
      <c r="A92" s="32"/>
      <c r="B92" s="1" t="s">
        <v>316</v>
      </c>
      <c r="C92" s="131">
        <v>1361300</v>
      </c>
      <c r="D92" s="195" t="s">
        <v>279</v>
      </c>
      <c r="E92" s="199">
        <f>-C92</f>
        <v>-1361300</v>
      </c>
      <c r="F92" s="147" t="s">
        <v>279</v>
      </c>
      <c r="G92" s="57"/>
      <c r="H92" s="1"/>
    </row>
    <row r="93" spans="1:15" x14ac:dyDescent="0.3">
      <c r="A93" s="32"/>
      <c r="B93" s="1" t="s">
        <v>112</v>
      </c>
      <c r="C93" s="131">
        <f>42900+42900</f>
        <v>85800</v>
      </c>
      <c r="D93" s="131">
        <v>85800</v>
      </c>
      <c r="E93" s="139">
        <f t="shared" ref="E93:E105" si="14">D93-C93</f>
        <v>0</v>
      </c>
      <c r="F93" s="146">
        <f t="shared" ref="F93:F105" si="15">E93/C93</f>
        <v>0</v>
      </c>
      <c r="G93" s="57"/>
      <c r="H93" s="1"/>
      <c r="K93" s="177"/>
    </row>
    <row r="94" spans="1:15" x14ac:dyDescent="0.3">
      <c r="A94" s="32"/>
      <c r="B94" s="1" t="s">
        <v>35</v>
      </c>
      <c r="C94" s="131">
        <v>7344798</v>
      </c>
      <c r="D94" s="131">
        <v>7565141.5</v>
      </c>
      <c r="E94" s="139">
        <f t="shared" si="14"/>
        <v>220343.5</v>
      </c>
      <c r="F94" s="146">
        <f t="shared" si="15"/>
        <v>2.9999940093655402E-2</v>
      </c>
      <c r="G94" s="57"/>
      <c r="H94" s="1"/>
      <c r="K94" s="177"/>
    </row>
    <row r="95" spans="1:15" x14ac:dyDescent="0.3">
      <c r="A95" s="32"/>
      <c r="B95" s="1" t="s">
        <v>36</v>
      </c>
      <c r="C95" s="131">
        <v>1404859</v>
      </c>
      <c r="D95" s="131">
        <v>1447005</v>
      </c>
      <c r="E95" s="139">
        <f t="shared" si="14"/>
        <v>42146</v>
      </c>
      <c r="F95" s="146">
        <f t="shared" si="15"/>
        <v>3.0000163717497627E-2</v>
      </c>
      <c r="G95" s="57"/>
      <c r="H95" s="1"/>
      <c r="K95" s="177"/>
    </row>
    <row r="96" spans="1:15" x14ac:dyDescent="0.3">
      <c r="A96" s="32"/>
      <c r="B96" s="1" t="s">
        <v>347</v>
      </c>
      <c r="C96" s="131">
        <f>3693148</f>
        <v>3693148</v>
      </c>
      <c r="D96" s="131">
        <v>3491500</v>
      </c>
      <c r="E96" s="139">
        <f t="shared" si="14"/>
        <v>-201648</v>
      </c>
      <c r="F96" s="146">
        <f t="shared" si="15"/>
        <v>-5.4600573819408263E-2</v>
      </c>
      <c r="G96" s="57"/>
      <c r="H96" s="10"/>
      <c r="K96" s="177"/>
    </row>
    <row r="97" spans="1:11" x14ac:dyDescent="0.3">
      <c r="A97" s="32"/>
      <c r="B97" s="1" t="s">
        <v>345</v>
      </c>
      <c r="C97" s="198" t="s">
        <v>279</v>
      </c>
      <c r="D97" s="134">
        <f>19000+20000</f>
        <v>39000</v>
      </c>
      <c r="E97" s="154">
        <f>D97</f>
        <v>39000</v>
      </c>
      <c r="F97" s="147" t="s">
        <v>279</v>
      </c>
      <c r="G97" s="57"/>
      <c r="H97" s="1"/>
      <c r="K97" s="177"/>
    </row>
    <row r="98" spans="1:11" x14ac:dyDescent="0.3">
      <c r="A98" s="32"/>
      <c r="B98" s="1" t="s">
        <v>348</v>
      </c>
      <c r="C98" s="131">
        <v>10655019</v>
      </c>
      <c r="D98" s="195" t="s">
        <v>279</v>
      </c>
      <c r="E98" s="139">
        <f>-C98</f>
        <v>-10655019</v>
      </c>
      <c r="F98" s="147" t="s">
        <v>279</v>
      </c>
      <c r="G98" s="57"/>
      <c r="H98" s="1"/>
      <c r="K98" s="177"/>
    </row>
    <row r="99" spans="1:11" x14ac:dyDescent="0.3">
      <c r="A99" s="32"/>
      <c r="B99" s="1" t="s">
        <v>349</v>
      </c>
      <c r="C99" s="131">
        <v>1415572</v>
      </c>
      <c r="D99" s="195" t="s">
        <v>279</v>
      </c>
      <c r="E99" s="139">
        <f>-C99</f>
        <v>-1415572</v>
      </c>
      <c r="F99" s="147" t="s">
        <v>279</v>
      </c>
      <c r="G99" s="57"/>
      <c r="H99" s="1"/>
      <c r="K99" s="177"/>
    </row>
    <row r="100" spans="1:11" x14ac:dyDescent="0.3">
      <c r="A100" s="32"/>
      <c r="B100" s="1" t="s">
        <v>350</v>
      </c>
      <c r="C100" s="131">
        <f>2495533-47167</f>
        <v>2448366</v>
      </c>
      <c r="D100" s="131">
        <f>D47</f>
        <v>2483313</v>
      </c>
      <c r="E100" s="139">
        <f t="shared" si="14"/>
        <v>34947</v>
      </c>
      <c r="F100" s="146">
        <f t="shared" si="15"/>
        <v>1.4273601250793386E-2</v>
      </c>
      <c r="G100" s="57"/>
      <c r="H100" s="1"/>
      <c r="K100" s="177"/>
    </row>
    <row r="101" spans="1:11" x14ac:dyDescent="0.3">
      <c r="A101" s="32"/>
      <c r="B101" s="1" t="s">
        <v>41</v>
      </c>
      <c r="C101" s="131">
        <v>188894</v>
      </c>
      <c r="D101" s="131">
        <v>208984</v>
      </c>
      <c r="E101" s="139">
        <f t="shared" si="14"/>
        <v>20090</v>
      </c>
      <c r="F101" s="146">
        <f t="shared" si="15"/>
        <v>0.10635594566264678</v>
      </c>
      <c r="G101" s="57"/>
      <c r="H101" s="1"/>
    </row>
    <row r="102" spans="1:11" x14ac:dyDescent="0.3">
      <c r="A102" s="32"/>
      <c r="B102" s="1" t="s">
        <v>42</v>
      </c>
      <c r="C102" s="131">
        <f>152430+121345-1681-2366</f>
        <v>269728</v>
      </c>
      <c r="D102" s="131">
        <f>D48+D37</f>
        <v>263470</v>
      </c>
      <c r="E102" s="139">
        <f t="shared" si="14"/>
        <v>-6258</v>
      </c>
      <c r="F102" s="146">
        <f t="shared" si="15"/>
        <v>-2.3201150788942936E-2</v>
      </c>
      <c r="G102" s="57"/>
      <c r="H102" s="1"/>
      <c r="I102" s="178"/>
      <c r="J102" s="178"/>
    </row>
    <row r="103" spans="1:11" x14ac:dyDescent="0.3">
      <c r="A103" s="32"/>
      <c r="B103" s="1" t="s">
        <v>43</v>
      </c>
      <c r="C103" s="131">
        <f>106744.97-1730</f>
        <v>105014.97</v>
      </c>
      <c r="D103" s="131">
        <f>D22</f>
        <v>108414</v>
      </c>
      <c r="E103" s="139">
        <f t="shared" si="14"/>
        <v>3399.0299999999988</v>
      </c>
      <c r="F103" s="146">
        <f t="shared" si="15"/>
        <v>3.2367099662076737E-2</v>
      </c>
      <c r="G103" s="57"/>
      <c r="H103" s="1"/>
    </row>
    <row r="104" spans="1:11" x14ac:dyDescent="0.3">
      <c r="A104" s="32"/>
      <c r="B104" s="1" t="s">
        <v>346</v>
      </c>
      <c r="C104" s="131">
        <v>673708</v>
      </c>
      <c r="D104" s="131">
        <f>-'Appendix B'!H10</f>
        <v>1138813</v>
      </c>
      <c r="E104" s="139">
        <f t="shared" si="14"/>
        <v>465105</v>
      </c>
      <c r="F104" s="146">
        <f t="shared" si="15"/>
        <v>0.69036585583071597</v>
      </c>
      <c r="G104" s="57"/>
      <c r="H104" s="1"/>
      <c r="I104" s="178"/>
      <c r="J104" s="178"/>
    </row>
    <row r="105" spans="1:11" ht="15" thickBot="1" x14ac:dyDescent="0.35">
      <c r="A105" s="42" t="s">
        <v>32</v>
      </c>
      <c r="B105" s="40"/>
      <c r="C105" s="135">
        <f>SUM(C91:C104)</f>
        <v>49650806.969999999</v>
      </c>
      <c r="D105" s="135">
        <f>SUM(D91:D104)</f>
        <v>38613100</v>
      </c>
      <c r="E105" s="143">
        <f t="shared" si="14"/>
        <v>-11037706.969999999</v>
      </c>
      <c r="F105" s="151">
        <f t="shared" si="15"/>
        <v>-0.22230669839201606</v>
      </c>
      <c r="G105" s="61"/>
      <c r="H105" s="1"/>
    </row>
    <row r="106" spans="1:11" ht="15" thickTop="1" x14ac:dyDescent="0.3"/>
    <row r="108" spans="1:11" x14ac:dyDescent="0.3">
      <c r="B108" t="s">
        <v>133</v>
      </c>
    </row>
  </sheetData>
  <mergeCells count="5">
    <mergeCell ref="A1:K1"/>
    <mergeCell ref="A2:K2"/>
    <mergeCell ref="E4:F4"/>
    <mergeCell ref="C4:D4"/>
    <mergeCell ref="I4:J4"/>
  </mergeCells>
  <printOptions horizontalCentered="1" verticalCentered="1"/>
  <pageMargins left="0.25" right="0.25" top="0.4" bottom="0.25" header="0.3" footer="0.3"/>
  <pageSetup scale="4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5C72F-2D3B-4DA1-9337-9BEC6D2B4694}">
  <sheetPr>
    <tabColor rgb="FFFFC000"/>
    <pageSetUpPr fitToPage="1"/>
  </sheetPr>
  <dimension ref="A1:XED97"/>
  <sheetViews>
    <sheetView showGridLines="0" zoomScaleNormal="100" workbookViewId="0">
      <pane ySplit="3" topLeftCell="A4" activePane="bottomLeft" state="frozen"/>
      <selection pane="bottomLeft" activeCell="A4" sqref="A4"/>
    </sheetView>
  </sheetViews>
  <sheetFormatPr defaultRowHeight="14.4" x14ac:dyDescent="0.3"/>
  <cols>
    <col min="1" max="1" width="2.6640625" customWidth="1"/>
    <col min="2" max="2" width="61.6640625" style="89" customWidth="1"/>
    <col min="3" max="3" width="14.6640625" style="23" customWidth="1"/>
    <col min="4" max="4" width="13.33203125" customWidth="1"/>
    <col min="5" max="5" width="4.77734375" customWidth="1"/>
    <col min="6" max="6" width="29.6640625" customWidth="1"/>
    <col min="8" max="8" width="14.5546875" style="23" bestFit="1" customWidth="1"/>
    <col min="9" max="9" width="8.88671875" style="168"/>
    <col min="10" max="10" width="10.33203125" bestFit="1" customWidth="1"/>
    <col min="13" max="13" width="8.6640625" style="23"/>
    <col min="14" max="15" width="10.33203125" style="23" bestFit="1" customWidth="1"/>
    <col min="16" max="24" width="8.6640625" style="23"/>
  </cols>
  <sheetData>
    <row r="1" spans="1:16358" ht="18" x14ac:dyDescent="0.35">
      <c r="A1" s="238" t="s">
        <v>317</v>
      </c>
      <c r="B1" s="238"/>
      <c r="C1" s="238"/>
      <c r="D1" s="238"/>
      <c r="E1" s="238"/>
      <c r="F1" s="238"/>
      <c r="G1" s="238"/>
      <c r="H1" s="238"/>
      <c r="I1" s="238"/>
      <c r="J1" s="127"/>
      <c r="K1" s="127"/>
      <c r="L1" s="127"/>
      <c r="M1" s="127"/>
      <c r="N1" s="127"/>
      <c r="O1" s="127"/>
      <c r="P1" s="127"/>
      <c r="Q1"/>
      <c r="R1"/>
      <c r="S1"/>
      <c r="T1"/>
      <c r="U1"/>
      <c r="V1"/>
      <c r="W1"/>
      <c r="X1"/>
    </row>
    <row r="2" spans="1:16358" ht="15" customHeight="1" x14ac:dyDescent="0.3">
      <c r="A2" s="250"/>
      <c r="B2" s="250"/>
      <c r="C2" s="250"/>
      <c r="D2" s="250"/>
      <c r="E2" s="250"/>
      <c r="F2" s="250"/>
      <c r="G2" s="250"/>
      <c r="H2" s="250"/>
    </row>
    <row r="3" spans="1:16358" ht="15" thickBot="1" x14ac:dyDescent="0.35">
      <c r="A3" s="104"/>
      <c r="B3" s="128" t="s">
        <v>241</v>
      </c>
      <c r="C3" s="105" t="s">
        <v>1</v>
      </c>
      <c r="D3" s="3" t="s">
        <v>44</v>
      </c>
      <c r="E3" s="1"/>
    </row>
    <row r="4" spans="1:16358" ht="4.95" customHeight="1" x14ac:dyDescent="0.3">
      <c r="E4" s="1"/>
    </row>
    <row r="5" spans="1:16358" ht="14.4" customHeight="1" x14ac:dyDescent="0.3">
      <c r="A5" s="248" t="s">
        <v>223</v>
      </c>
      <c r="B5" s="248"/>
      <c r="E5" s="1"/>
      <c r="F5" t="s">
        <v>340</v>
      </c>
      <c r="H5" s="106">
        <v>21660739</v>
      </c>
      <c r="J5" s="168"/>
    </row>
    <row r="6" spans="1:16358" ht="14.4" customHeight="1" x14ac:dyDescent="0.3">
      <c r="B6" s="91" t="s">
        <v>45</v>
      </c>
      <c r="C6" s="22">
        <v>2150099</v>
      </c>
      <c r="D6" s="100">
        <v>20.366</v>
      </c>
      <c r="E6" s="14"/>
      <c r="F6" t="s">
        <v>341</v>
      </c>
      <c r="G6" s="22"/>
      <c r="H6" s="106">
        <v>5743930</v>
      </c>
      <c r="J6" s="168"/>
      <c r="K6" s="246"/>
      <c r="L6" s="246"/>
      <c r="M6" s="247"/>
      <c r="N6" s="247"/>
      <c r="O6" s="247"/>
      <c r="P6" s="247"/>
      <c r="Q6" s="247"/>
      <c r="R6" s="247"/>
      <c r="S6" s="247"/>
      <c r="T6" s="247"/>
      <c r="U6" s="247"/>
      <c r="V6" s="247"/>
      <c r="W6" s="247"/>
      <c r="X6" s="247"/>
      <c r="Y6" s="246"/>
      <c r="Z6" s="246"/>
      <c r="AA6" s="246"/>
      <c r="AB6" s="246"/>
      <c r="AC6" s="246"/>
      <c r="AD6" s="246"/>
      <c r="AE6" s="246"/>
      <c r="AF6" s="246"/>
      <c r="AG6" s="246"/>
      <c r="AH6" s="246"/>
      <c r="AI6" s="246"/>
      <c r="AJ6" s="246"/>
      <c r="AK6" s="246"/>
      <c r="AL6" s="246"/>
      <c r="AM6" s="246"/>
      <c r="AN6" s="246"/>
      <c r="AO6" s="246"/>
      <c r="AP6" s="246"/>
      <c r="AQ6" s="246"/>
      <c r="AR6" s="246"/>
      <c r="AS6" s="246"/>
      <c r="AT6" s="246"/>
      <c r="AU6" s="246"/>
      <c r="AV6" s="246"/>
      <c r="AW6" s="246"/>
      <c r="AX6" s="246"/>
      <c r="AY6" s="246"/>
      <c r="AZ6" s="246"/>
      <c r="BA6" s="246"/>
      <c r="BB6" s="246"/>
      <c r="BC6" s="246"/>
      <c r="BD6" s="246"/>
      <c r="BE6" s="246"/>
      <c r="BF6" s="246"/>
      <c r="BG6" s="246"/>
      <c r="BH6" s="246"/>
      <c r="BI6" s="246"/>
      <c r="BJ6" s="246"/>
      <c r="BK6" s="246"/>
      <c r="BL6" s="246"/>
      <c r="BM6" s="246"/>
      <c r="BN6" s="246"/>
      <c r="BO6" s="246"/>
      <c r="BP6" s="246"/>
      <c r="BQ6" s="246"/>
      <c r="BR6" s="246"/>
      <c r="BS6" s="246"/>
      <c r="BT6" s="246"/>
      <c r="BU6" s="246"/>
      <c r="BV6" s="246"/>
      <c r="BW6" s="246"/>
      <c r="BX6" s="246"/>
      <c r="BY6" s="246"/>
      <c r="BZ6" s="246"/>
      <c r="CA6" s="246"/>
      <c r="CB6" s="246"/>
      <c r="CC6" s="246"/>
      <c r="CD6" s="246"/>
      <c r="CE6" s="246"/>
      <c r="CF6" s="246"/>
      <c r="CG6" s="246"/>
      <c r="CH6" s="246"/>
      <c r="CI6" s="246"/>
      <c r="CJ6" s="246"/>
      <c r="CK6" s="246"/>
      <c r="CL6" s="246"/>
      <c r="CM6" s="246"/>
      <c r="CN6" s="246"/>
      <c r="CO6" s="246"/>
      <c r="CP6" s="246"/>
      <c r="CQ6" s="246"/>
      <c r="CR6" s="246"/>
      <c r="CS6" s="246"/>
      <c r="CT6" s="246"/>
      <c r="CU6" s="246"/>
      <c r="CV6" s="246"/>
      <c r="CW6" s="246"/>
      <c r="CX6" s="246"/>
      <c r="CY6" s="246"/>
      <c r="CZ6" s="246"/>
      <c r="DA6" s="246"/>
      <c r="DB6" s="246"/>
      <c r="DC6" s="246"/>
      <c r="DD6" s="246"/>
      <c r="DE6" s="246"/>
      <c r="DF6" s="246"/>
      <c r="DG6" s="246"/>
      <c r="DH6" s="246"/>
      <c r="DI6" s="246"/>
      <c r="DJ6" s="246"/>
      <c r="DK6" s="246"/>
      <c r="DL6" s="246"/>
      <c r="DM6" s="246"/>
      <c r="DN6" s="246"/>
      <c r="DO6" s="246"/>
      <c r="DP6" s="246"/>
      <c r="DQ6" s="246"/>
      <c r="DR6" s="246"/>
      <c r="DS6" s="246"/>
      <c r="DT6" s="246"/>
      <c r="DU6" s="246"/>
      <c r="DV6" s="246"/>
      <c r="DW6" s="246"/>
      <c r="DX6" s="246"/>
      <c r="DY6" s="246"/>
      <c r="DZ6" s="246"/>
      <c r="EA6" s="246"/>
      <c r="EB6" s="246"/>
      <c r="EC6" s="246"/>
      <c r="ED6" s="246"/>
      <c r="EE6" s="246"/>
      <c r="EF6" s="246"/>
      <c r="EG6" s="246"/>
      <c r="EH6" s="246"/>
      <c r="EI6" s="246"/>
      <c r="EJ6" s="246"/>
      <c r="EK6" s="246"/>
      <c r="EL6" s="246"/>
      <c r="EM6" s="246"/>
      <c r="EN6" s="246"/>
      <c r="EO6" s="246"/>
      <c r="EP6" s="246"/>
      <c r="EQ6" s="246"/>
      <c r="ER6" s="246"/>
      <c r="ES6" s="246"/>
      <c r="ET6" s="246"/>
      <c r="EU6" s="246"/>
      <c r="EV6" s="246"/>
      <c r="EW6" s="246"/>
      <c r="EX6" s="246"/>
      <c r="EY6" s="246"/>
      <c r="EZ6" s="246"/>
      <c r="FA6" s="246"/>
      <c r="FB6" s="246"/>
      <c r="FC6" s="246"/>
      <c r="FD6" s="246"/>
      <c r="FE6" s="246"/>
      <c r="FF6" s="246"/>
      <c r="FG6" s="246"/>
      <c r="FH6" s="246"/>
      <c r="FI6" s="246"/>
      <c r="FJ6" s="246"/>
      <c r="FK6" s="246"/>
      <c r="FL6" s="246"/>
      <c r="FM6" s="246"/>
      <c r="FN6" s="246"/>
      <c r="FO6" s="246"/>
      <c r="FP6" s="246"/>
      <c r="FQ6" s="246"/>
      <c r="FR6" s="246"/>
      <c r="FS6" s="246"/>
      <c r="FT6" s="246"/>
      <c r="FU6" s="246"/>
      <c r="FV6" s="246"/>
      <c r="FW6" s="246"/>
      <c r="FX6" s="246"/>
      <c r="FY6" s="246"/>
      <c r="FZ6" s="246"/>
      <c r="GA6" s="246"/>
      <c r="GB6" s="246"/>
      <c r="GC6" s="246"/>
      <c r="GD6" s="246"/>
      <c r="GE6" s="246"/>
      <c r="GF6" s="246"/>
      <c r="GG6" s="246"/>
      <c r="GH6" s="246"/>
      <c r="GI6" s="246"/>
      <c r="GJ6" s="246"/>
      <c r="GK6" s="246"/>
      <c r="GL6" s="246"/>
      <c r="GM6" s="246"/>
      <c r="GN6" s="246"/>
      <c r="GO6" s="246"/>
      <c r="GP6" s="246"/>
      <c r="GQ6" s="246"/>
      <c r="GR6" s="246"/>
      <c r="GS6" s="246"/>
      <c r="GT6" s="246"/>
      <c r="GU6" s="246"/>
      <c r="GV6" s="246"/>
      <c r="GW6" s="246"/>
      <c r="GX6" s="246"/>
      <c r="GY6" s="246"/>
      <c r="GZ6" s="246"/>
      <c r="HA6" s="246"/>
      <c r="HB6" s="246"/>
      <c r="HC6" s="246"/>
      <c r="HD6" s="246"/>
      <c r="HE6" s="246"/>
      <c r="HF6" s="246"/>
      <c r="HG6" s="246"/>
      <c r="HH6" s="246"/>
      <c r="HI6" s="246"/>
      <c r="HJ6" s="246"/>
      <c r="HK6" s="246"/>
      <c r="HL6" s="246"/>
      <c r="HM6" s="246"/>
      <c r="HN6" s="246"/>
      <c r="HO6" s="246"/>
      <c r="HP6" s="246"/>
      <c r="HQ6" s="246"/>
      <c r="HR6" s="246"/>
      <c r="HS6" s="246"/>
      <c r="HT6" s="246"/>
      <c r="HU6" s="246"/>
      <c r="HV6" s="246"/>
      <c r="HW6" s="246"/>
      <c r="HX6" s="246"/>
      <c r="HY6" s="246"/>
      <c r="HZ6" s="246"/>
      <c r="IA6" s="246"/>
      <c r="IB6" s="246"/>
      <c r="IC6" s="246"/>
      <c r="ID6" s="246"/>
      <c r="IE6" s="246"/>
      <c r="IF6" s="246"/>
      <c r="IG6" s="246"/>
      <c r="IH6" s="246"/>
      <c r="II6" s="246"/>
      <c r="IJ6" s="246"/>
      <c r="IK6" s="246"/>
      <c r="IL6" s="246"/>
      <c r="IM6" s="246"/>
      <c r="IN6" s="246"/>
      <c r="IO6" s="246"/>
      <c r="IP6" s="246"/>
      <c r="IQ6" s="246"/>
      <c r="IR6" s="246"/>
      <c r="IS6" s="246"/>
      <c r="IT6" s="246"/>
      <c r="IU6" s="246"/>
      <c r="IV6" s="246"/>
      <c r="IW6" s="246"/>
      <c r="IX6" s="246"/>
      <c r="IY6" s="246"/>
      <c r="IZ6" s="246"/>
      <c r="JA6" s="246"/>
      <c r="JB6" s="246"/>
      <c r="JC6" s="246"/>
      <c r="JD6" s="246"/>
      <c r="JE6" s="246"/>
      <c r="JF6" s="246"/>
      <c r="JG6" s="246"/>
      <c r="JH6" s="246"/>
      <c r="JI6" s="246"/>
      <c r="JJ6" s="246"/>
      <c r="JK6" s="246"/>
      <c r="JL6" s="246"/>
      <c r="JM6" s="246"/>
      <c r="JN6" s="246"/>
      <c r="JO6" s="246"/>
      <c r="JP6" s="246"/>
      <c r="JQ6" s="246"/>
      <c r="JR6" s="246"/>
      <c r="JS6" s="246"/>
      <c r="JT6" s="246"/>
      <c r="JU6" s="246"/>
      <c r="JV6" s="246"/>
      <c r="JW6" s="246"/>
      <c r="JX6" s="246"/>
      <c r="JY6" s="246"/>
      <c r="JZ6" s="246"/>
      <c r="KA6" s="246"/>
      <c r="KB6" s="246"/>
      <c r="KC6" s="246"/>
      <c r="KD6" s="246"/>
      <c r="KE6" s="246"/>
      <c r="KF6" s="246"/>
      <c r="KG6" s="246"/>
      <c r="KH6" s="246"/>
      <c r="KI6" s="246"/>
      <c r="KJ6" s="246"/>
      <c r="KK6" s="246"/>
      <c r="KL6" s="246"/>
      <c r="KM6" s="246"/>
      <c r="KN6" s="246"/>
      <c r="KO6" s="246"/>
      <c r="KP6" s="246"/>
      <c r="KQ6" s="246"/>
      <c r="KR6" s="246"/>
      <c r="KS6" s="246"/>
      <c r="KT6" s="246"/>
      <c r="KU6" s="246"/>
      <c r="KV6" s="246"/>
      <c r="KW6" s="246"/>
      <c r="KX6" s="246"/>
      <c r="KY6" s="246"/>
      <c r="KZ6" s="246"/>
      <c r="LA6" s="246"/>
      <c r="LB6" s="246"/>
      <c r="LC6" s="246"/>
      <c r="LD6" s="246"/>
      <c r="LE6" s="246"/>
      <c r="LF6" s="246"/>
      <c r="LG6" s="246"/>
      <c r="LH6" s="246"/>
      <c r="LI6" s="246"/>
      <c r="LJ6" s="246"/>
      <c r="LK6" s="246"/>
      <c r="LL6" s="246"/>
      <c r="LM6" s="246"/>
      <c r="LN6" s="246"/>
      <c r="LO6" s="246"/>
      <c r="LP6" s="246"/>
      <c r="LQ6" s="246"/>
      <c r="LR6" s="246"/>
      <c r="LS6" s="246"/>
      <c r="LT6" s="246"/>
      <c r="LU6" s="246"/>
      <c r="LV6" s="246"/>
      <c r="LW6" s="246"/>
      <c r="LX6" s="246"/>
      <c r="LY6" s="246"/>
      <c r="LZ6" s="246"/>
      <c r="MA6" s="246"/>
      <c r="MB6" s="246"/>
      <c r="MC6" s="246"/>
      <c r="MD6" s="246"/>
      <c r="ME6" s="246"/>
      <c r="MF6" s="246"/>
      <c r="MG6" s="246"/>
      <c r="MH6" s="246"/>
      <c r="MI6" s="246"/>
      <c r="MJ6" s="246"/>
      <c r="MK6" s="246"/>
      <c r="ML6" s="246"/>
      <c r="MM6" s="246"/>
      <c r="MN6" s="246"/>
      <c r="MO6" s="246"/>
      <c r="MP6" s="246"/>
      <c r="MQ6" s="246"/>
      <c r="MR6" s="246"/>
      <c r="MS6" s="246"/>
      <c r="MT6" s="246"/>
      <c r="MU6" s="246"/>
      <c r="MV6" s="246"/>
      <c r="MW6" s="246"/>
      <c r="MX6" s="246"/>
      <c r="MY6" s="246"/>
      <c r="MZ6" s="246"/>
      <c r="NA6" s="246"/>
      <c r="NB6" s="246"/>
      <c r="NC6" s="246"/>
      <c r="ND6" s="246"/>
      <c r="NE6" s="246"/>
      <c r="NF6" s="246"/>
      <c r="NG6" s="246"/>
      <c r="NH6" s="246"/>
      <c r="NI6" s="246"/>
      <c r="NJ6" s="246"/>
      <c r="NK6" s="246"/>
      <c r="NL6" s="246"/>
      <c r="NM6" s="246"/>
      <c r="NN6" s="246"/>
      <c r="NO6" s="246"/>
      <c r="NP6" s="246"/>
      <c r="NQ6" s="246"/>
      <c r="NR6" s="246"/>
      <c r="NS6" s="246"/>
      <c r="NT6" s="246"/>
      <c r="NU6" s="246"/>
      <c r="NV6" s="246"/>
      <c r="NW6" s="246"/>
      <c r="NX6" s="246"/>
      <c r="NY6" s="246"/>
      <c r="NZ6" s="246"/>
      <c r="OA6" s="246"/>
      <c r="OB6" s="246"/>
      <c r="OC6" s="246"/>
      <c r="OD6" s="246"/>
      <c r="OE6" s="246"/>
      <c r="OF6" s="246"/>
      <c r="OG6" s="246"/>
      <c r="OH6" s="246"/>
      <c r="OI6" s="246"/>
      <c r="OJ6" s="246"/>
      <c r="OK6" s="246"/>
      <c r="OL6" s="246"/>
      <c r="OM6" s="246"/>
      <c r="ON6" s="246"/>
      <c r="OO6" s="246"/>
      <c r="OP6" s="246"/>
      <c r="OQ6" s="246"/>
      <c r="OR6" s="246"/>
      <c r="OS6" s="246"/>
      <c r="OT6" s="246"/>
      <c r="OU6" s="246"/>
      <c r="OV6" s="246"/>
      <c r="OW6" s="246"/>
      <c r="OX6" s="246"/>
      <c r="OY6" s="246"/>
      <c r="OZ6" s="246"/>
      <c r="PA6" s="246"/>
      <c r="PB6" s="246"/>
      <c r="PC6" s="246"/>
      <c r="PD6" s="246"/>
      <c r="PE6" s="246"/>
      <c r="PF6" s="246"/>
      <c r="PG6" s="246"/>
      <c r="PH6" s="246"/>
      <c r="PI6" s="246"/>
      <c r="PJ6" s="246"/>
      <c r="PK6" s="246"/>
      <c r="PL6" s="246"/>
      <c r="PM6" s="246"/>
      <c r="PN6" s="246"/>
      <c r="PO6" s="246"/>
      <c r="PP6" s="246"/>
      <c r="PQ6" s="246"/>
      <c r="PR6" s="246"/>
      <c r="PS6" s="246"/>
      <c r="PT6" s="246"/>
      <c r="PU6" s="246"/>
      <c r="PV6" s="246"/>
      <c r="PW6" s="246"/>
      <c r="PX6" s="246"/>
      <c r="PY6" s="246"/>
      <c r="PZ6" s="246"/>
      <c r="QA6" s="246"/>
      <c r="QB6" s="246"/>
      <c r="QC6" s="246"/>
      <c r="QD6" s="246"/>
      <c r="QE6" s="246"/>
      <c r="QF6" s="246"/>
      <c r="QG6" s="246"/>
      <c r="QH6" s="246"/>
      <c r="QI6" s="246"/>
      <c r="QJ6" s="246"/>
      <c r="QK6" s="246"/>
      <c r="QL6" s="246"/>
      <c r="QM6" s="246"/>
      <c r="QN6" s="246"/>
      <c r="QO6" s="246"/>
      <c r="QP6" s="246"/>
      <c r="QQ6" s="246"/>
      <c r="QR6" s="246"/>
      <c r="QS6" s="246"/>
      <c r="QT6" s="246"/>
      <c r="QU6" s="246"/>
      <c r="QV6" s="246"/>
      <c r="QW6" s="246"/>
      <c r="QX6" s="246"/>
      <c r="QY6" s="246"/>
      <c r="QZ6" s="246"/>
      <c r="RA6" s="246"/>
      <c r="RB6" s="246"/>
      <c r="RC6" s="246"/>
      <c r="RD6" s="246"/>
      <c r="RE6" s="246"/>
      <c r="RF6" s="246"/>
      <c r="RG6" s="246"/>
      <c r="RH6" s="246"/>
      <c r="RI6" s="246"/>
      <c r="RJ6" s="246"/>
      <c r="RK6" s="246"/>
      <c r="RL6" s="246"/>
      <c r="RM6" s="246"/>
      <c r="RN6" s="246"/>
      <c r="RO6" s="246"/>
      <c r="RP6" s="246"/>
      <c r="RQ6" s="246"/>
      <c r="RR6" s="246"/>
      <c r="RS6" s="246"/>
      <c r="RT6" s="246"/>
      <c r="RU6" s="246"/>
      <c r="RV6" s="246"/>
      <c r="RW6" s="246"/>
      <c r="RX6" s="246"/>
      <c r="RY6" s="246"/>
      <c r="RZ6" s="246"/>
      <c r="SA6" s="246"/>
      <c r="SB6" s="246"/>
      <c r="SC6" s="246"/>
      <c r="SD6" s="246"/>
      <c r="SE6" s="246"/>
      <c r="SF6" s="246"/>
      <c r="SG6" s="246"/>
      <c r="SH6" s="246"/>
      <c r="SI6" s="246"/>
      <c r="SJ6" s="246"/>
      <c r="SK6" s="246"/>
      <c r="SL6" s="246"/>
      <c r="SM6" s="246"/>
      <c r="SN6" s="246"/>
      <c r="SO6" s="246"/>
      <c r="SP6" s="246"/>
      <c r="SQ6" s="246"/>
      <c r="SR6" s="246"/>
      <c r="SS6" s="246"/>
      <c r="ST6" s="246"/>
      <c r="SU6" s="246"/>
      <c r="SV6" s="246"/>
      <c r="SW6" s="246"/>
      <c r="SX6" s="246"/>
      <c r="SY6" s="246"/>
      <c r="SZ6" s="246"/>
      <c r="TA6" s="246"/>
      <c r="TB6" s="246"/>
      <c r="TC6" s="246"/>
      <c r="TD6" s="246"/>
      <c r="TE6" s="246"/>
      <c r="TF6" s="246"/>
      <c r="TG6" s="246"/>
      <c r="TH6" s="246"/>
      <c r="TI6" s="246"/>
      <c r="TJ6" s="246"/>
      <c r="TK6" s="246"/>
      <c r="TL6" s="246"/>
      <c r="TM6" s="246"/>
      <c r="TN6" s="246"/>
      <c r="TO6" s="246"/>
      <c r="TP6" s="246"/>
      <c r="TQ6" s="246"/>
      <c r="TR6" s="246"/>
      <c r="TS6" s="246"/>
      <c r="TT6" s="246"/>
      <c r="TU6" s="246"/>
      <c r="TV6" s="246"/>
      <c r="TW6" s="246"/>
      <c r="TX6" s="246"/>
      <c r="TY6" s="246"/>
      <c r="TZ6" s="246"/>
      <c r="UA6" s="246"/>
      <c r="UB6" s="246"/>
      <c r="UC6" s="246"/>
      <c r="UD6" s="246"/>
      <c r="UE6" s="246"/>
      <c r="UF6" s="246"/>
      <c r="UG6" s="246"/>
      <c r="UH6" s="246"/>
      <c r="UI6" s="246"/>
      <c r="UJ6" s="246"/>
      <c r="UK6" s="246"/>
      <c r="UL6" s="246"/>
      <c r="UM6" s="246"/>
      <c r="UN6" s="246"/>
      <c r="UO6" s="246"/>
      <c r="UP6" s="246"/>
      <c r="UQ6" s="246"/>
      <c r="UR6" s="246"/>
      <c r="US6" s="246"/>
      <c r="UT6" s="246"/>
      <c r="UU6" s="246"/>
      <c r="UV6" s="246"/>
      <c r="UW6" s="246"/>
      <c r="UX6" s="246"/>
      <c r="UY6" s="246"/>
      <c r="UZ6" s="246"/>
      <c r="VA6" s="246"/>
      <c r="VB6" s="246"/>
      <c r="VC6" s="246"/>
      <c r="VD6" s="246"/>
      <c r="VE6" s="246"/>
      <c r="VF6" s="246"/>
      <c r="VG6" s="246"/>
      <c r="VH6" s="246"/>
      <c r="VI6" s="246"/>
      <c r="VJ6" s="246"/>
      <c r="VK6" s="246"/>
      <c r="VL6" s="246"/>
      <c r="VM6" s="246"/>
      <c r="VN6" s="246"/>
      <c r="VO6" s="246"/>
      <c r="VP6" s="246"/>
      <c r="VQ6" s="246"/>
      <c r="VR6" s="246"/>
      <c r="VS6" s="246"/>
      <c r="VT6" s="246"/>
      <c r="VU6" s="246"/>
      <c r="VV6" s="246"/>
      <c r="VW6" s="246"/>
      <c r="VX6" s="246"/>
      <c r="VY6" s="246"/>
      <c r="VZ6" s="246"/>
      <c r="WA6" s="246"/>
      <c r="WB6" s="246"/>
      <c r="WC6" s="246"/>
      <c r="WD6" s="246"/>
      <c r="WE6" s="246"/>
      <c r="WF6" s="246"/>
      <c r="WG6" s="246"/>
      <c r="WH6" s="246"/>
      <c r="WI6" s="246"/>
      <c r="WJ6" s="246"/>
      <c r="WK6" s="246"/>
      <c r="WL6" s="246"/>
      <c r="WM6" s="246"/>
      <c r="WN6" s="246"/>
      <c r="WO6" s="246"/>
      <c r="WP6" s="246"/>
      <c r="WQ6" s="246"/>
      <c r="WR6" s="246"/>
      <c r="WS6" s="246"/>
      <c r="WT6" s="246"/>
      <c r="WU6" s="246"/>
      <c r="WV6" s="246"/>
      <c r="WW6" s="246"/>
      <c r="WX6" s="246"/>
      <c r="WY6" s="246"/>
      <c r="WZ6" s="246"/>
      <c r="XA6" s="246"/>
      <c r="XB6" s="246"/>
      <c r="XC6" s="246"/>
      <c r="XD6" s="246"/>
      <c r="XE6" s="246"/>
      <c r="XF6" s="246"/>
      <c r="XG6" s="246"/>
      <c r="XH6" s="246"/>
      <c r="XI6" s="246"/>
      <c r="XJ6" s="246"/>
      <c r="XK6" s="246"/>
      <c r="XL6" s="246"/>
      <c r="XM6" s="246"/>
      <c r="XN6" s="246"/>
      <c r="XO6" s="246"/>
      <c r="XP6" s="246"/>
      <c r="XQ6" s="246"/>
      <c r="XR6" s="246"/>
      <c r="XS6" s="246"/>
      <c r="XT6" s="246"/>
      <c r="XU6" s="246"/>
      <c r="XV6" s="246"/>
      <c r="XW6" s="246"/>
      <c r="XX6" s="246"/>
      <c r="XY6" s="246"/>
      <c r="XZ6" s="246"/>
      <c r="YA6" s="246"/>
      <c r="YB6" s="246"/>
      <c r="YC6" s="246"/>
      <c r="YD6" s="246"/>
      <c r="YE6" s="246"/>
      <c r="YF6" s="246"/>
      <c r="YG6" s="246"/>
      <c r="YH6" s="246"/>
      <c r="YI6" s="246"/>
      <c r="YJ6" s="246"/>
      <c r="YK6" s="246"/>
      <c r="YL6" s="246"/>
      <c r="YM6" s="246"/>
      <c r="YN6" s="246"/>
      <c r="YO6" s="246"/>
      <c r="YP6" s="246"/>
      <c r="YQ6" s="246"/>
      <c r="YR6" s="246"/>
      <c r="YS6" s="246"/>
      <c r="YT6" s="246"/>
      <c r="YU6" s="246"/>
      <c r="YV6" s="246"/>
      <c r="YW6" s="246"/>
      <c r="YX6" s="246"/>
      <c r="YY6" s="246"/>
      <c r="YZ6" s="246"/>
      <c r="ZA6" s="246"/>
      <c r="ZB6" s="246"/>
      <c r="ZC6" s="246"/>
      <c r="ZD6" s="246"/>
      <c r="ZE6" s="246"/>
      <c r="ZF6" s="246"/>
      <c r="ZG6" s="246"/>
      <c r="ZH6" s="246"/>
      <c r="ZI6" s="246"/>
      <c r="ZJ6" s="246"/>
      <c r="ZK6" s="246"/>
      <c r="ZL6" s="246"/>
      <c r="ZM6" s="246"/>
      <c r="ZN6" s="246"/>
      <c r="ZO6" s="246"/>
      <c r="ZP6" s="246"/>
      <c r="ZQ6" s="246"/>
      <c r="ZR6" s="246"/>
      <c r="ZS6" s="246"/>
      <c r="ZT6" s="246"/>
      <c r="ZU6" s="246"/>
      <c r="ZV6" s="246"/>
      <c r="ZW6" s="246"/>
      <c r="ZX6" s="246"/>
      <c r="ZY6" s="246"/>
      <c r="ZZ6" s="246"/>
      <c r="AAA6" s="246"/>
      <c r="AAB6" s="246"/>
      <c r="AAC6" s="246"/>
      <c r="AAD6" s="246"/>
      <c r="AAE6" s="246"/>
      <c r="AAF6" s="246"/>
      <c r="AAG6" s="246"/>
      <c r="AAH6" s="246"/>
      <c r="AAI6" s="246"/>
      <c r="AAJ6" s="246"/>
      <c r="AAK6" s="246"/>
      <c r="AAL6" s="246"/>
      <c r="AAM6" s="246"/>
      <c r="AAN6" s="246"/>
      <c r="AAO6" s="246"/>
      <c r="AAP6" s="246"/>
      <c r="AAQ6" s="246"/>
      <c r="AAR6" s="246"/>
      <c r="AAS6" s="246"/>
      <c r="AAT6" s="246"/>
      <c r="AAU6" s="246"/>
      <c r="AAV6" s="246"/>
      <c r="AAW6" s="246"/>
      <c r="AAX6" s="246"/>
      <c r="AAY6" s="246"/>
      <c r="AAZ6" s="246"/>
      <c r="ABA6" s="246"/>
      <c r="ABB6" s="246"/>
      <c r="ABC6" s="246"/>
      <c r="ABD6" s="246"/>
      <c r="ABE6" s="246"/>
      <c r="ABF6" s="246"/>
      <c r="ABG6" s="246"/>
      <c r="ABH6" s="246"/>
      <c r="ABI6" s="246"/>
      <c r="ABJ6" s="246"/>
      <c r="ABK6" s="246"/>
      <c r="ABL6" s="246"/>
      <c r="ABM6" s="246"/>
      <c r="ABN6" s="246"/>
      <c r="ABO6" s="246"/>
      <c r="ABP6" s="246"/>
      <c r="ABQ6" s="246"/>
      <c r="ABR6" s="246"/>
      <c r="ABS6" s="246"/>
      <c r="ABT6" s="246"/>
      <c r="ABU6" s="246"/>
      <c r="ABV6" s="246"/>
      <c r="ABW6" s="246"/>
      <c r="ABX6" s="246"/>
      <c r="ABY6" s="246"/>
      <c r="ABZ6" s="246"/>
      <c r="ACA6" s="246"/>
      <c r="ACB6" s="246"/>
      <c r="ACC6" s="246"/>
      <c r="ACD6" s="246"/>
      <c r="ACE6" s="246"/>
      <c r="ACF6" s="246"/>
      <c r="ACG6" s="246"/>
      <c r="ACH6" s="246"/>
      <c r="ACI6" s="246"/>
      <c r="ACJ6" s="246"/>
      <c r="ACK6" s="246"/>
      <c r="ACL6" s="246"/>
      <c r="ACM6" s="246"/>
      <c r="ACN6" s="246"/>
      <c r="ACO6" s="246"/>
      <c r="ACP6" s="246"/>
      <c r="ACQ6" s="246"/>
      <c r="ACR6" s="246"/>
      <c r="ACS6" s="246"/>
      <c r="ACT6" s="246"/>
      <c r="ACU6" s="246"/>
      <c r="ACV6" s="246"/>
      <c r="ACW6" s="246"/>
      <c r="ACX6" s="246"/>
      <c r="ACY6" s="246"/>
      <c r="ACZ6" s="246"/>
      <c r="ADA6" s="246"/>
      <c r="ADB6" s="246"/>
      <c r="ADC6" s="246"/>
      <c r="ADD6" s="246"/>
      <c r="ADE6" s="246"/>
      <c r="ADF6" s="246"/>
      <c r="ADG6" s="246"/>
      <c r="ADH6" s="246"/>
      <c r="ADI6" s="246"/>
      <c r="ADJ6" s="246"/>
      <c r="ADK6" s="246"/>
      <c r="ADL6" s="246"/>
      <c r="ADM6" s="246"/>
      <c r="ADN6" s="246"/>
      <c r="ADO6" s="246"/>
      <c r="ADP6" s="246"/>
      <c r="ADQ6" s="246"/>
      <c r="ADR6" s="246"/>
      <c r="ADS6" s="246"/>
      <c r="ADT6" s="246"/>
      <c r="ADU6" s="246"/>
      <c r="ADV6" s="246"/>
      <c r="ADW6" s="246"/>
      <c r="ADX6" s="246"/>
      <c r="ADY6" s="246"/>
      <c r="ADZ6" s="246"/>
      <c r="AEA6" s="246"/>
      <c r="AEB6" s="246"/>
      <c r="AEC6" s="246"/>
      <c r="AED6" s="246"/>
      <c r="AEE6" s="246"/>
      <c r="AEF6" s="246"/>
      <c r="AEG6" s="246"/>
      <c r="AEH6" s="246"/>
      <c r="AEI6" s="246"/>
      <c r="AEJ6" s="246"/>
      <c r="AEK6" s="246"/>
      <c r="AEL6" s="246"/>
      <c r="AEM6" s="246"/>
      <c r="AEN6" s="246"/>
      <c r="AEO6" s="246"/>
      <c r="AEP6" s="246"/>
      <c r="AEQ6" s="246"/>
      <c r="AER6" s="246"/>
      <c r="AES6" s="246"/>
      <c r="AET6" s="246"/>
      <c r="AEU6" s="246"/>
      <c r="AEV6" s="246"/>
      <c r="AEW6" s="246"/>
      <c r="AEX6" s="246"/>
      <c r="AEY6" s="246"/>
      <c r="AEZ6" s="246"/>
      <c r="AFA6" s="246"/>
      <c r="AFB6" s="246"/>
      <c r="AFC6" s="246"/>
      <c r="AFD6" s="246"/>
      <c r="AFE6" s="246"/>
      <c r="AFF6" s="246"/>
      <c r="AFG6" s="246"/>
      <c r="AFH6" s="246"/>
      <c r="AFI6" s="246"/>
      <c r="AFJ6" s="246"/>
      <c r="AFK6" s="246"/>
      <c r="AFL6" s="246"/>
      <c r="AFM6" s="246"/>
      <c r="AFN6" s="246"/>
      <c r="AFO6" s="246"/>
      <c r="AFP6" s="246"/>
      <c r="AFQ6" s="246"/>
      <c r="AFR6" s="246"/>
      <c r="AFS6" s="246"/>
      <c r="AFT6" s="246"/>
      <c r="AFU6" s="246"/>
      <c r="AFV6" s="246"/>
      <c r="AFW6" s="246"/>
      <c r="AFX6" s="246"/>
      <c r="AFY6" s="246"/>
      <c r="AFZ6" s="246"/>
      <c r="AGA6" s="246"/>
      <c r="AGB6" s="246"/>
      <c r="AGC6" s="246"/>
      <c r="AGD6" s="246"/>
      <c r="AGE6" s="246"/>
      <c r="AGF6" s="246"/>
      <c r="AGG6" s="246"/>
      <c r="AGH6" s="246"/>
      <c r="AGI6" s="246"/>
      <c r="AGJ6" s="246"/>
      <c r="AGK6" s="246"/>
      <c r="AGL6" s="246"/>
      <c r="AGM6" s="246"/>
      <c r="AGN6" s="246"/>
      <c r="AGO6" s="246"/>
      <c r="AGP6" s="246"/>
      <c r="AGQ6" s="246"/>
      <c r="AGR6" s="246"/>
      <c r="AGS6" s="246"/>
      <c r="AGT6" s="246"/>
      <c r="AGU6" s="246"/>
      <c r="AGV6" s="246"/>
      <c r="AGW6" s="246"/>
      <c r="AGX6" s="246"/>
      <c r="AGY6" s="246"/>
      <c r="AGZ6" s="246"/>
      <c r="AHA6" s="246"/>
      <c r="AHB6" s="246"/>
      <c r="AHC6" s="246"/>
      <c r="AHD6" s="246"/>
      <c r="AHE6" s="246"/>
      <c r="AHF6" s="246"/>
      <c r="AHG6" s="246"/>
      <c r="AHH6" s="246"/>
      <c r="AHI6" s="246"/>
      <c r="AHJ6" s="246"/>
      <c r="AHK6" s="246"/>
      <c r="AHL6" s="246"/>
      <c r="AHM6" s="246"/>
      <c r="AHN6" s="246"/>
      <c r="AHO6" s="246"/>
      <c r="AHP6" s="246"/>
      <c r="AHQ6" s="246"/>
      <c r="AHR6" s="246"/>
      <c r="AHS6" s="246"/>
      <c r="AHT6" s="246"/>
      <c r="AHU6" s="246"/>
      <c r="AHV6" s="246"/>
      <c r="AHW6" s="246"/>
      <c r="AHX6" s="246"/>
      <c r="AHY6" s="246"/>
      <c r="AHZ6" s="246"/>
      <c r="AIA6" s="246"/>
      <c r="AIB6" s="246"/>
      <c r="AIC6" s="246"/>
      <c r="AID6" s="246"/>
      <c r="AIE6" s="246"/>
      <c r="AIF6" s="246"/>
      <c r="AIG6" s="246"/>
      <c r="AIH6" s="246"/>
      <c r="AII6" s="246"/>
      <c r="AIJ6" s="246"/>
      <c r="AIK6" s="246"/>
      <c r="AIL6" s="246"/>
      <c r="AIM6" s="246"/>
      <c r="AIN6" s="246"/>
      <c r="AIO6" s="246"/>
      <c r="AIP6" s="246"/>
      <c r="AIQ6" s="246"/>
      <c r="AIR6" s="246"/>
      <c r="AIS6" s="246"/>
      <c r="AIT6" s="246"/>
      <c r="AIU6" s="246"/>
      <c r="AIV6" s="246"/>
      <c r="AIW6" s="246"/>
      <c r="AIX6" s="246"/>
      <c r="AIY6" s="246"/>
      <c r="AIZ6" s="246"/>
      <c r="AJA6" s="246"/>
      <c r="AJB6" s="246"/>
      <c r="AJC6" s="246"/>
      <c r="AJD6" s="246"/>
      <c r="AJE6" s="246"/>
      <c r="AJF6" s="246"/>
      <c r="AJG6" s="246"/>
      <c r="AJH6" s="246"/>
      <c r="AJI6" s="246"/>
      <c r="AJJ6" s="246"/>
      <c r="AJK6" s="246"/>
      <c r="AJL6" s="246"/>
      <c r="AJM6" s="246"/>
      <c r="AJN6" s="246"/>
      <c r="AJO6" s="246"/>
      <c r="AJP6" s="246"/>
      <c r="AJQ6" s="246"/>
      <c r="AJR6" s="246"/>
      <c r="AJS6" s="246"/>
      <c r="AJT6" s="246"/>
      <c r="AJU6" s="246"/>
      <c r="AJV6" s="246"/>
      <c r="AJW6" s="246"/>
      <c r="AJX6" s="246"/>
      <c r="AJY6" s="246"/>
      <c r="AJZ6" s="246"/>
      <c r="AKA6" s="246"/>
      <c r="AKB6" s="246"/>
      <c r="AKC6" s="246"/>
      <c r="AKD6" s="246"/>
      <c r="AKE6" s="246"/>
      <c r="AKF6" s="246"/>
      <c r="AKG6" s="246"/>
      <c r="AKH6" s="246"/>
      <c r="AKI6" s="246"/>
      <c r="AKJ6" s="246"/>
      <c r="AKK6" s="246"/>
      <c r="AKL6" s="246"/>
      <c r="AKM6" s="246"/>
      <c r="AKN6" s="246"/>
      <c r="AKO6" s="246"/>
      <c r="AKP6" s="246"/>
      <c r="AKQ6" s="246"/>
      <c r="AKR6" s="246"/>
      <c r="AKS6" s="246"/>
      <c r="AKT6" s="246"/>
      <c r="AKU6" s="246"/>
      <c r="AKV6" s="246"/>
      <c r="AKW6" s="246"/>
      <c r="AKX6" s="246"/>
      <c r="AKY6" s="246"/>
      <c r="AKZ6" s="246"/>
      <c r="ALA6" s="246"/>
      <c r="ALB6" s="246"/>
      <c r="ALC6" s="246"/>
      <c r="ALD6" s="246"/>
      <c r="ALE6" s="246"/>
      <c r="ALF6" s="246"/>
      <c r="ALG6" s="246"/>
      <c r="ALH6" s="246"/>
      <c r="ALI6" s="246"/>
      <c r="ALJ6" s="246"/>
      <c r="ALK6" s="246"/>
      <c r="ALL6" s="246"/>
      <c r="ALM6" s="246"/>
      <c r="ALN6" s="246"/>
      <c r="ALO6" s="246"/>
      <c r="ALP6" s="246"/>
      <c r="ALQ6" s="246"/>
      <c r="ALR6" s="246"/>
      <c r="ALS6" s="246"/>
      <c r="ALT6" s="246"/>
      <c r="ALU6" s="246"/>
      <c r="ALV6" s="246"/>
      <c r="ALW6" s="246"/>
      <c r="ALX6" s="246"/>
      <c r="ALY6" s="246"/>
      <c r="ALZ6" s="246"/>
      <c r="AMA6" s="246"/>
      <c r="AMB6" s="246"/>
      <c r="AMC6" s="246"/>
      <c r="AMD6" s="246"/>
      <c r="AME6" s="246"/>
      <c r="AMF6" s="246"/>
      <c r="AMG6" s="246"/>
      <c r="AMH6" s="246"/>
      <c r="AMI6" s="246"/>
      <c r="AMJ6" s="246"/>
      <c r="AMK6" s="246"/>
      <c r="AML6" s="246"/>
      <c r="AMM6" s="246"/>
      <c r="AMN6" s="246"/>
      <c r="AMO6" s="246"/>
      <c r="AMP6" s="246"/>
      <c r="AMQ6" s="246"/>
      <c r="AMR6" s="246"/>
      <c r="AMS6" s="246"/>
      <c r="AMT6" s="246"/>
      <c r="AMU6" s="246"/>
      <c r="AMV6" s="246"/>
      <c r="AMW6" s="246"/>
      <c r="AMX6" s="246"/>
      <c r="AMY6" s="246"/>
      <c r="AMZ6" s="246"/>
      <c r="ANA6" s="246"/>
      <c r="ANB6" s="246"/>
      <c r="ANC6" s="246"/>
      <c r="AND6" s="246"/>
      <c r="ANE6" s="246"/>
      <c r="ANF6" s="246"/>
      <c r="ANG6" s="246"/>
      <c r="ANH6" s="246"/>
      <c r="ANI6" s="246"/>
      <c r="ANJ6" s="246"/>
      <c r="ANK6" s="246"/>
      <c r="ANL6" s="246"/>
      <c r="ANM6" s="246"/>
      <c r="ANN6" s="246"/>
      <c r="ANO6" s="246"/>
      <c r="ANP6" s="246"/>
      <c r="ANQ6" s="246"/>
      <c r="ANR6" s="246"/>
      <c r="ANS6" s="246"/>
      <c r="ANT6" s="246"/>
      <c r="ANU6" s="246"/>
      <c r="ANV6" s="246"/>
      <c r="ANW6" s="246"/>
      <c r="ANX6" s="246"/>
      <c r="ANY6" s="246"/>
      <c r="ANZ6" s="246"/>
      <c r="AOA6" s="246"/>
      <c r="AOB6" s="246"/>
      <c r="AOC6" s="246"/>
      <c r="AOD6" s="246"/>
      <c r="AOE6" s="246"/>
      <c r="AOF6" s="246"/>
      <c r="AOG6" s="246"/>
      <c r="AOH6" s="246"/>
      <c r="AOI6" s="246"/>
      <c r="AOJ6" s="246"/>
      <c r="AOK6" s="246"/>
      <c r="AOL6" s="246"/>
      <c r="AOM6" s="246"/>
      <c r="AON6" s="246"/>
      <c r="AOO6" s="246"/>
      <c r="AOP6" s="246"/>
      <c r="AOQ6" s="246"/>
      <c r="AOR6" s="246"/>
      <c r="AOS6" s="246"/>
      <c r="AOT6" s="246"/>
      <c r="AOU6" s="246"/>
      <c r="AOV6" s="246"/>
      <c r="AOW6" s="246"/>
      <c r="AOX6" s="246"/>
      <c r="AOY6" s="246"/>
      <c r="AOZ6" s="246"/>
      <c r="APA6" s="246"/>
      <c r="APB6" s="246"/>
      <c r="APC6" s="246"/>
      <c r="APD6" s="246"/>
      <c r="APE6" s="246"/>
      <c r="APF6" s="246"/>
      <c r="APG6" s="246"/>
      <c r="APH6" s="246"/>
      <c r="API6" s="246"/>
      <c r="APJ6" s="246"/>
      <c r="APK6" s="246"/>
      <c r="APL6" s="246"/>
      <c r="APM6" s="246"/>
      <c r="APN6" s="246"/>
      <c r="APO6" s="246"/>
      <c r="APP6" s="246"/>
      <c r="APQ6" s="246"/>
      <c r="APR6" s="246"/>
      <c r="APS6" s="246"/>
      <c r="APT6" s="246"/>
      <c r="APU6" s="246"/>
      <c r="APV6" s="246"/>
      <c r="APW6" s="246"/>
      <c r="APX6" s="246"/>
      <c r="APY6" s="246"/>
      <c r="APZ6" s="246"/>
      <c r="AQA6" s="246"/>
      <c r="AQB6" s="246"/>
      <c r="AQC6" s="246"/>
      <c r="AQD6" s="246"/>
      <c r="AQE6" s="246"/>
      <c r="AQF6" s="246"/>
      <c r="AQG6" s="246"/>
      <c r="AQH6" s="246"/>
      <c r="AQI6" s="246"/>
      <c r="AQJ6" s="246"/>
      <c r="AQK6" s="246"/>
      <c r="AQL6" s="246"/>
      <c r="AQM6" s="246"/>
      <c r="AQN6" s="246"/>
      <c r="AQO6" s="246"/>
      <c r="AQP6" s="246"/>
      <c r="AQQ6" s="246"/>
      <c r="AQR6" s="246"/>
      <c r="AQS6" s="246"/>
      <c r="AQT6" s="246"/>
      <c r="AQU6" s="246"/>
      <c r="AQV6" s="246"/>
      <c r="AQW6" s="246"/>
      <c r="AQX6" s="246"/>
      <c r="AQY6" s="246"/>
      <c r="AQZ6" s="246"/>
      <c r="ARA6" s="246"/>
      <c r="ARB6" s="246"/>
      <c r="ARC6" s="246"/>
      <c r="ARD6" s="246"/>
      <c r="ARE6" s="246"/>
      <c r="ARF6" s="246"/>
      <c r="ARG6" s="246"/>
      <c r="ARH6" s="246"/>
      <c r="ARI6" s="246"/>
      <c r="ARJ6" s="246"/>
      <c r="ARK6" s="246"/>
      <c r="ARL6" s="246"/>
      <c r="ARM6" s="246"/>
      <c r="ARN6" s="246"/>
      <c r="ARO6" s="246"/>
      <c r="ARP6" s="246"/>
      <c r="ARQ6" s="246"/>
      <c r="ARR6" s="246"/>
      <c r="ARS6" s="246"/>
      <c r="ART6" s="246"/>
      <c r="ARU6" s="246"/>
      <c r="ARV6" s="246"/>
      <c r="ARW6" s="246"/>
      <c r="ARX6" s="246"/>
      <c r="ARY6" s="246"/>
      <c r="ARZ6" s="246"/>
      <c r="ASA6" s="246"/>
      <c r="ASB6" s="246"/>
      <c r="ASC6" s="246"/>
      <c r="ASD6" s="246"/>
      <c r="ASE6" s="246"/>
      <c r="ASF6" s="246"/>
      <c r="ASG6" s="246"/>
      <c r="ASH6" s="246"/>
      <c r="ASI6" s="246"/>
      <c r="ASJ6" s="246"/>
      <c r="ASK6" s="246"/>
      <c r="ASL6" s="246"/>
      <c r="ASM6" s="246"/>
      <c r="ASN6" s="246"/>
      <c r="ASO6" s="246"/>
      <c r="ASP6" s="246"/>
      <c r="ASQ6" s="246"/>
      <c r="ASR6" s="246"/>
      <c r="ASS6" s="246"/>
      <c r="AST6" s="246"/>
      <c r="ASU6" s="246"/>
      <c r="ASV6" s="246"/>
      <c r="ASW6" s="246"/>
      <c r="ASX6" s="246"/>
      <c r="ASY6" s="246"/>
      <c r="ASZ6" s="246"/>
      <c r="ATA6" s="246"/>
      <c r="ATB6" s="246"/>
      <c r="ATC6" s="246"/>
      <c r="ATD6" s="246"/>
      <c r="ATE6" s="246"/>
      <c r="ATF6" s="246"/>
      <c r="ATG6" s="246"/>
      <c r="ATH6" s="246"/>
      <c r="ATI6" s="246"/>
      <c r="ATJ6" s="246"/>
      <c r="ATK6" s="246"/>
      <c r="ATL6" s="246"/>
      <c r="ATM6" s="246"/>
      <c r="ATN6" s="246"/>
      <c r="ATO6" s="246"/>
      <c r="ATP6" s="246"/>
      <c r="ATQ6" s="246"/>
      <c r="ATR6" s="246"/>
      <c r="ATS6" s="246"/>
      <c r="ATT6" s="246"/>
      <c r="ATU6" s="246"/>
      <c r="ATV6" s="246"/>
      <c r="ATW6" s="246"/>
      <c r="ATX6" s="246"/>
      <c r="ATY6" s="246"/>
      <c r="ATZ6" s="246"/>
      <c r="AUA6" s="246"/>
      <c r="AUB6" s="246"/>
      <c r="AUC6" s="246"/>
      <c r="AUD6" s="246"/>
      <c r="AUE6" s="246"/>
      <c r="AUF6" s="246"/>
      <c r="AUG6" s="246"/>
      <c r="AUH6" s="246"/>
      <c r="AUI6" s="246"/>
      <c r="AUJ6" s="246"/>
      <c r="AUK6" s="246"/>
      <c r="AUL6" s="246"/>
      <c r="AUM6" s="246"/>
      <c r="AUN6" s="246"/>
      <c r="AUO6" s="246"/>
      <c r="AUP6" s="246"/>
      <c r="AUQ6" s="246"/>
      <c r="AUR6" s="246"/>
      <c r="AUS6" s="246"/>
      <c r="AUT6" s="246"/>
      <c r="AUU6" s="246"/>
      <c r="AUV6" s="246"/>
      <c r="AUW6" s="246"/>
      <c r="AUX6" s="246"/>
      <c r="AUY6" s="246"/>
      <c r="AUZ6" s="246"/>
      <c r="AVA6" s="246"/>
      <c r="AVB6" s="246"/>
      <c r="AVC6" s="246"/>
      <c r="AVD6" s="246"/>
      <c r="AVE6" s="246"/>
      <c r="AVF6" s="246"/>
      <c r="AVG6" s="246"/>
      <c r="AVH6" s="246"/>
      <c r="AVI6" s="246"/>
      <c r="AVJ6" s="246"/>
      <c r="AVK6" s="246"/>
      <c r="AVL6" s="246"/>
      <c r="AVM6" s="246"/>
      <c r="AVN6" s="246"/>
      <c r="AVO6" s="246"/>
      <c r="AVP6" s="246"/>
      <c r="AVQ6" s="246"/>
      <c r="AVR6" s="246"/>
      <c r="AVS6" s="246"/>
      <c r="AVT6" s="246"/>
      <c r="AVU6" s="246"/>
      <c r="AVV6" s="246"/>
      <c r="AVW6" s="246"/>
      <c r="AVX6" s="246"/>
      <c r="AVY6" s="246"/>
      <c r="AVZ6" s="246"/>
      <c r="AWA6" s="246"/>
      <c r="AWB6" s="246"/>
      <c r="AWC6" s="246"/>
      <c r="AWD6" s="246"/>
      <c r="AWE6" s="246"/>
      <c r="AWF6" s="246"/>
      <c r="AWG6" s="246"/>
      <c r="AWH6" s="246"/>
      <c r="AWI6" s="246"/>
      <c r="AWJ6" s="246"/>
      <c r="AWK6" s="246"/>
      <c r="AWL6" s="246"/>
      <c r="AWM6" s="246"/>
      <c r="AWN6" s="246"/>
      <c r="AWO6" s="246"/>
      <c r="AWP6" s="246"/>
      <c r="AWQ6" s="246"/>
      <c r="AWR6" s="246"/>
      <c r="AWS6" s="246"/>
      <c r="AWT6" s="246"/>
      <c r="AWU6" s="246"/>
      <c r="AWV6" s="246"/>
      <c r="AWW6" s="246"/>
      <c r="AWX6" s="246"/>
      <c r="AWY6" s="246"/>
      <c r="AWZ6" s="246"/>
      <c r="AXA6" s="246"/>
      <c r="AXB6" s="246"/>
      <c r="AXC6" s="246"/>
      <c r="AXD6" s="246"/>
      <c r="AXE6" s="246"/>
      <c r="AXF6" s="246"/>
      <c r="AXG6" s="246"/>
      <c r="AXH6" s="246"/>
      <c r="AXI6" s="246"/>
      <c r="AXJ6" s="246"/>
      <c r="AXK6" s="246"/>
      <c r="AXL6" s="246"/>
      <c r="AXM6" s="246"/>
      <c r="AXN6" s="246"/>
      <c r="AXO6" s="246"/>
      <c r="AXP6" s="246"/>
      <c r="AXQ6" s="246"/>
      <c r="AXR6" s="246"/>
      <c r="AXS6" s="246"/>
      <c r="AXT6" s="246"/>
      <c r="AXU6" s="246"/>
      <c r="AXV6" s="246"/>
      <c r="AXW6" s="246"/>
      <c r="AXX6" s="246"/>
      <c r="AXY6" s="246"/>
      <c r="AXZ6" s="246"/>
      <c r="AYA6" s="246"/>
      <c r="AYB6" s="246"/>
      <c r="AYC6" s="246"/>
      <c r="AYD6" s="246"/>
      <c r="AYE6" s="246"/>
      <c r="AYF6" s="246"/>
      <c r="AYG6" s="246"/>
      <c r="AYH6" s="246"/>
      <c r="AYI6" s="246"/>
      <c r="AYJ6" s="246"/>
      <c r="AYK6" s="246"/>
      <c r="AYL6" s="246"/>
      <c r="AYM6" s="246"/>
      <c r="AYN6" s="246"/>
      <c r="AYO6" s="246"/>
      <c r="AYP6" s="246"/>
      <c r="AYQ6" s="246"/>
      <c r="AYR6" s="246"/>
      <c r="AYS6" s="246"/>
      <c r="AYT6" s="246"/>
      <c r="AYU6" s="246"/>
      <c r="AYV6" s="246"/>
      <c r="AYW6" s="246"/>
      <c r="AYX6" s="246"/>
      <c r="AYY6" s="246"/>
      <c r="AYZ6" s="246"/>
      <c r="AZA6" s="246"/>
      <c r="AZB6" s="246"/>
      <c r="AZC6" s="246"/>
      <c r="AZD6" s="246"/>
      <c r="AZE6" s="246"/>
      <c r="AZF6" s="246"/>
      <c r="AZG6" s="246"/>
      <c r="AZH6" s="246"/>
      <c r="AZI6" s="246"/>
      <c r="AZJ6" s="246"/>
      <c r="AZK6" s="246"/>
      <c r="AZL6" s="246"/>
      <c r="AZM6" s="246"/>
      <c r="AZN6" s="246"/>
      <c r="AZO6" s="246"/>
      <c r="AZP6" s="246"/>
      <c r="AZQ6" s="246"/>
      <c r="AZR6" s="246"/>
      <c r="AZS6" s="246"/>
      <c r="AZT6" s="246"/>
      <c r="AZU6" s="246"/>
      <c r="AZV6" s="246"/>
      <c r="AZW6" s="246"/>
      <c r="AZX6" s="246"/>
      <c r="AZY6" s="246"/>
      <c r="AZZ6" s="246"/>
      <c r="BAA6" s="246"/>
      <c r="BAB6" s="246"/>
      <c r="BAC6" s="246"/>
      <c r="BAD6" s="246"/>
      <c r="BAE6" s="246"/>
      <c r="BAF6" s="246"/>
      <c r="BAG6" s="246"/>
      <c r="BAH6" s="246"/>
      <c r="BAI6" s="246"/>
      <c r="BAJ6" s="246"/>
      <c r="BAK6" s="246"/>
      <c r="BAL6" s="246"/>
      <c r="BAM6" s="246"/>
      <c r="BAN6" s="246"/>
      <c r="BAO6" s="246"/>
      <c r="BAP6" s="246"/>
      <c r="BAQ6" s="246"/>
      <c r="BAR6" s="246"/>
      <c r="BAS6" s="246"/>
      <c r="BAT6" s="246"/>
      <c r="BAU6" s="246"/>
      <c r="BAV6" s="246"/>
      <c r="BAW6" s="246"/>
      <c r="BAX6" s="246"/>
      <c r="BAY6" s="246"/>
      <c r="BAZ6" s="246"/>
      <c r="BBA6" s="246"/>
      <c r="BBB6" s="246"/>
      <c r="BBC6" s="246"/>
      <c r="BBD6" s="246"/>
      <c r="BBE6" s="246"/>
      <c r="BBF6" s="246"/>
      <c r="BBG6" s="246"/>
      <c r="BBH6" s="246"/>
      <c r="BBI6" s="246"/>
      <c r="BBJ6" s="246"/>
      <c r="BBK6" s="246"/>
      <c r="BBL6" s="246"/>
      <c r="BBM6" s="246"/>
      <c r="BBN6" s="246"/>
      <c r="BBO6" s="246"/>
      <c r="BBP6" s="246"/>
      <c r="BBQ6" s="246"/>
      <c r="BBR6" s="246"/>
      <c r="BBS6" s="246"/>
      <c r="BBT6" s="246"/>
      <c r="BBU6" s="246"/>
      <c r="BBV6" s="246"/>
      <c r="BBW6" s="246"/>
      <c r="BBX6" s="246"/>
      <c r="BBY6" s="246"/>
      <c r="BBZ6" s="246"/>
      <c r="BCA6" s="246"/>
      <c r="BCB6" s="246"/>
      <c r="BCC6" s="246"/>
      <c r="BCD6" s="246"/>
      <c r="BCE6" s="246"/>
      <c r="BCF6" s="246"/>
      <c r="BCG6" s="246"/>
      <c r="BCH6" s="246"/>
      <c r="BCI6" s="246"/>
      <c r="BCJ6" s="246"/>
      <c r="BCK6" s="246"/>
      <c r="BCL6" s="246"/>
      <c r="BCM6" s="246"/>
      <c r="BCN6" s="246"/>
      <c r="BCO6" s="246"/>
      <c r="BCP6" s="246"/>
      <c r="BCQ6" s="246"/>
      <c r="BCR6" s="246"/>
      <c r="BCS6" s="246"/>
      <c r="BCT6" s="246"/>
      <c r="BCU6" s="246"/>
      <c r="BCV6" s="246"/>
      <c r="BCW6" s="246"/>
      <c r="BCX6" s="246"/>
      <c r="BCY6" s="246"/>
      <c r="BCZ6" s="246"/>
      <c r="BDA6" s="246"/>
      <c r="BDB6" s="246"/>
      <c r="BDC6" s="246"/>
      <c r="BDD6" s="246"/>
      <c r="BDE6" s="246"/>
      <c r="BDF6" s="246"/>
      <c r="BDG6" s="246"/>
      <c r="BDH6" s="246"/>
      <c r="BDI6" s="246"/>
      <c r="BDJ6" s="246"/>
      <c r="BDK6" s="246"/>
      <c r="BDL6" s="246"/>
      <c r="BDM6" s="246"/>
      <c r="BDN6" s="246"/>
      <c r="BDO6" s="246"/>
      <c r="BDP6" s="246"/>
      <c r="BDQ6" s="246"/>
      <c r="BDR6" s="246"/>
      <c r="BDS6" s="246"/>
      <c r="BDT6" s="246"/>
      <c r="BDU6" s="246"/>
      <c r="BDV6" s="246"/>
      <c r="BDW6" s="246"/>
      <c r="BDX6" s="246"/>
      <c r="BDY6" s="246"/>
      <c r="BDZ6" s="246"/>
      <c r="BEA6" s="246"/>
      <c r="BEB6" s="246"/>
      <c r="BEC6" s="246"/>
      <c r="BED6" s="246"/>
      <c r="BEE6" s="246"/>
      <c r="BEF6" s="246"/>
      <c r="BEG6" s="246"/>
      <c r="BEH6" s="246"/>
      <c r="BEI6" s="246"/>
      <c r="BEJ6" s="246"/>
      <c r="BEK6" s="246"/>
      <c r="BEL6" s="246"/>
      <c r="BEM6" s="246"/>
      <c r="BEN6" s="246"/>
      <c r="BEO6" s="246"/>
      <c r="BEP6" s="246"/>
      <c r="BEQ6" s="246"/>
      <c r="BER6" s="246"/>
      <c r="BES6" s="246"/>
      <c r="BET6" s="246"/>
      <c r="BEU6" s="246"/>
      <c r="BEV6" s="246"/>
      <c r="BEW6" s="246"/>
      <c r="BEX6" s="246"/>
      <c r="BEY6" s="246"/>
      <c r="BEZ6" s="246"/>
      <c r="BFA6" s="246"/>
      <c r="BFB6" s="246"/>
      <c r="BFC6" s="246"/>
      <c r="BFD6" s="246"/>
      <c r="BFE6" s="246"/>
      <c r="BFF6" s="246"/>
      <c r="BFG6" s="246"/>
      <c r="BFH6" s="246"/>
      <c r="BFI6" s="246"/>
      <c r="BFJ6" s="246"/>
      <c r="BFK6" s="246"/>
      <c r="BFL6" s="246"/>
      <c r="BFM6" s="246"/>
      <c r="BFN6" s="246"/>
      <c r="BFO6" s="246"/>
      <c r="BFP6" s="246"/>
      <c r="BFQ6" s="246"/>
      <c r="BFR6" s="246"/>
      <c r="BFS6" s="246"/>
      <c r="BFT6" s="246"/>
      <c r="BFU6" s="246"/>
      <c r="BFV6" s="246"/>
      <c r="BFW6" s="246"/>
      <c r="BFX6" s="246"/>
      <c r="BFY6" s="246"/>
      <c r="BFZ6" s="246"/>
      <c r="BGA6" s="246"/>
      <c r="BGB6" s="246"/>
      <c r="BGC6" s="246"/>
      <c r="BGD6" s="246"/>
      <c r="BGE6" s="246"/>
      <c r="BGF6" s="246"/>
      <c r="BGG6" s="246"/>
      <c r="BGH6" s="246"/>
      <c r="BGI6" s="246"/>
      <c r="BGJ6" s="246"/>
      <c r="BGK6" s="246"/>
      <c r="BGL6" s="246"/>
      <c r="BGM6" s="246"/>
      <c r="BGN6" s="246"/>
      <c r="BGO6" s="246"/>
      <c r="BGP6" s="246"/>
      <c r="BGQ6" s="246"/>
      <c r="BGR6" s="246"/>
      <c r="BGS6" s="246"/>
      <c r="BGT6" s="246"/>
      <c r="BGU6" s="246"/>
      <c r="BGV6" s="246"/>
      <c r="BGW6" s="246"/>
      <c r="BGX6" s="246"/>
      <c r="BGY6" s="246"/>
      <c r="BGZ6" s="246"/>
      <c r="BHA6" s="246"/>
      <c r="BHB6" s="246"/>
      <c r="BHC6" s="246"/>
      <c r="BHD6" s="246"/>
      <c r="BHE6" s="246"/>
      <c r="BHF6" s="246"/>
      <c r="BHG6" s="246"/>
      <c r="BHH6" s="246"/>
      <c r="BHI6" s="246"/>
      <c r="BHJ6" s="246"/>
      <c r="BHK6" s="246"/>
      <c r="BHL6" s="246"/>
      <c r="BHM6" s="246"/>
      <c r="BHN6" s="246"/>
      <c r="BHO6" s="246"/>
      <c r="BHP6" s="246"/>
      <c r="BHQ6" s="246"/>
      <c r="BHR6" s="246"/>
      <c r="BHS6" s="246"/>
      <c r="BHT6" s="246"/>
      <c r="BHU6" s="246"/>
      <c r="BHV6" s="246"/>
      <c r="BHW6" s="246"/>
      <c r="BHX6" s="246"/>
      <c r="BHY6" s="246"/>
      <c r="BHZ6" s="246"/>
      <c r="BIA6" s="246"/>
      <c r="BIB6" s="246"/>
      <c r="BIC6" s="246"/>
      <c r="BID6" s="246"/>
      <c r="BIE6" s="246"/>
      <c r="BIF6" s="246"/>
      <c r="BIG6" s="246"/>
      <c r="BIH6" s="246"/>
      <c r="BII6" s="246"/>
      <c r="BIJ6" s="246"/>
      <c r="BIK6" s="246"/>
      <c r="BIL6" s="246"/>
      <c r="BIM6" s="246"/>
      <c r="BIN6" s="246"/>
      <c r="BIO6" s="246"/>
      <c r="BIP6" s="246"/>
      <c r="BIQ6" s="246"/>
      <c r="BIR6" s="246"/>
      <c r="BIS6" s="246"/>
      <c r="BIT6" s="246"/>
      <c r="BIU6" s="246"/>
      <c r="BIV6" s="246"/>
      <c r="BIW6" s="246"/>
      <c r="BIX6" s="246"/>
      <c r="BIY6" s="246"/>
      <c r="BIZ6" s="246"/>
      <c r="BJA6" s="246"/>
      <c r="BJB6" s="246"/>
      <c r="BJC6" s="246"/>
      <c r="BJD6" s="246"/>
      <c r="BJE6" s="246"/>
      <c r="BJF6" s="246"/>
      <c r="BJG6" s="246"/>
      <c r="BJH6" s="246"/>
      <c r="BJI6" s="246"/>
      <c r="BJJ6" s="246"/>
      <c r="BJK6" s="246"/>
      <c r="BJL6" s="246"/>
      <c r="BJM6" s="246"/>
      <c r="BJN6" s="246"/>
      <c r="BJO6" s="246"/>
      <c r="BJP6" s="246"/>
      <c r="BJQ6" s="246"/>
      <c r="BJR6" s="246"/>
      <c r="BJS6" s="246"/>
      <c r="BJT6" s="246"/>
      <c r="BJU6" s="246"/>
      <c r="BJV6" s="246"/>
      <c r="BJW6" s="246"/>
      <c r="BJX6" s="246"/>
      <c r="BJY6" s="246"/>
      <c r="BJZ6" s="246"/>
      <c r="BKA6" s="246"/>
      <c r="BKB6" s="246"/>
      <c r="BKC6" s="246"/>
      <c r="BKD6" s="246"/>
      <c r="BKE6" s="246"/>
      <c r="BKF6" s="246"/>
      <c r="BKG6" s="246"/>
      <c r="BKH6" s="246"/>
      <c r="BKI6" s="246"/>
      <c r="BKJ6" s="246"/>
      <c r="BKK6" s="246"/>
      <c r="BKL6" s="246"/>
      <c r="BKM6" s="246"/>
      <c r="BKN6" s="246"/>
      <c r="BKO6" s="246"/>
      <c r="BKP6" s="246"/>
      <c r="BKQ6" s="246"/>
      <c r="BKR6" s="246"/>
      <c r="BKS6" s="246"/>
      <c r="BKT6" s="246"/>
      <c r="BKU6" s="246"/>
      <c r="BKV6" s="246"/>
      <c r="BKW6" s="246"/>
      <c r="BKX6" s="246"/>
      <c r="BKY6" s="246"/>
      <c r="BKZ6" s="246"/>
      <c r="BLA6" s="246"/>
      <c r="BLB6" s="246"/>
      <c r="BLC6" s="246"/>
      <c r="BLD6" s="246"/>
      <c r="BLE6" s="246"/>
      <c r="BLF6" s="246"/>
      <c r="BLG6" s="246"/>
      <c r="BLH6" s="246"/>
      <c r="BLI6" s="246"/>
      <c r="BLJ6" s="246"/>
      <c r="BLK6" s="246"/>
      <c r="BLL6" s="246"/>
      <c r="BLM6" s="246"/>
      <c r="BLN6" s="246"/>
      <c r="BLO6" s="246"/>
      <c r="BLP6" s="246"/>
      <c r="BLQ6" s="246"/>
      <c r="BLR6" s="246"/>
      <c r="BLS6" s="246"/>
      <c r="BLT6" s="246"/>
      <c r="BLU6" s="246"/>
      <c r="BLV6" s="246"/>
      <c r="BLW6" s="246"/>
      <c r="BLX6" s="246"/>
      <c r="BLY6" s="246"/>
      <c r="BLZ6" s="246"/>
      <c r="BMA6" s="246"/>
      <c r="BMB6" s="246"/>
      <c r="BMC6" s="246"/>
      <c r="BMD6" s="246"/>
      <c r="BME6" s="246"/>
      <c r="BMF6" s="246"/>
      <c r="BMG6" s="246"/>
      <c r="BMH6" s="246"/>
      <c r="BMI6" s="246"/>
      <c r="BMJ6" s="246"/>
      <c r="BMK6" s="246"/>
      <c r="BML6" s="246"/>
      <c r="BMM6" s="246"/>
      <c r="BMN6" s="246"/>
      <c r="BMO6" s="246"/>
      <c r="BMP6" s="246"/>
      <c r="BMQ6" s="246"/>
      <c r="BMR6" s="246"/>
      <c r="BMS6" s="246"/>
      <c r="BMT6" s="246"/>
      <c r="BMU6" s="246"/>
      <c r="BMV6" s="246"/>
      <c r="BMW6" s="246"/>
      <c r="BMX6" s="246"/>
      <c r="BMY6" s="246"/>
      <c r="BMZ6" s="246"/>
      <c r="BNA6" s="246"/>
      <c r="BNB6" s="246"/>
      <c r="BNC6" s="246"/>
      <c r="BND6" s="246"/>
      <c r="BNE6" s="246"/>
      <c r="BNF6" s="246"/>
      <c r="BNG6" s="246"/>
      <c r="BNH6" s="246"/>
      <c r="BNI6" s="246"/>
      <c r="BNJ6" s="246"/>
      <c r="BNK6" s="246"/>
      <c r="BNL6" s="246"/>
      <c r="BNM6" s="246"/>
      <c r="BNN6" s="246"/>
      <c r="BNO6" s="246"/>
      <c r="BNP6" s="246"/>
      <c r="BNQ6" s="246"/>
      <c r="BNR6" s="246"/>
      <c r="BNS6" s="246"/>
      <c r="BNT6" s="246"/>
      <c r="BNU6" s="246"/>
      <c r="BNV6" s="246"/>
      <c r="BNW6" s="246"/>
      <c r="BNX6" s="246"/>
      <c r="BNY6" s="246"/>
      <c r="BNZ6" s="246"/>
      <c r="BOA6" s="246"/>
      <c r="BOB6" s="246"/>
      <c r="BOC6" s="246"/>
      <c r="BOD6" s="246"/>
      <c r="BOE6" s="246"/>
      <c r="BOF6" s="246"/>
      <c r="BOG6" s="246"/>
      <c r="BOH6" s="246"/>
      <c r="BOI6" s="246"/>
      <c r="BOJ6" s="246"/>
      <c r="BOK6" s="246"/>
      <c r="BOL6" s="246"/>
      <c r="BOM6" s="246"/>
      <c r="BON6" s="246"/>
      <c r="BOO6" s="246"/>
      <c r="BOP6" s="246"/>
      <c r="BOQ6" s="246"/>
      <c r="BOR6" s="246"/>
      <c r="BOS6" s="246"/>
      <c r="BOT6" s="246"/>
      <c r="BOU6" s="246"/>
      <c r="BOV6" s="246"/>
      <c r="BOW6" s="246"/>
      <c r="BOX6" s="246"/>
      <c r="BOY6" s="246"/>
      <c r="BOZ6" s="246"/>
      <c r="BPA6" s="246"/>
      <c r="BPB6" s="246"/>
      <c r="BPC6" s="246"/>
      <c r="BPD6" s="246"/>
      <c r="BPE6" s="246"/>
      <c r="BPF6" s="246"/>
      <c r="BPG6" s="246"/>
      <c r="BPH6" s="246"/>
      <c r="BPI6" s="246"/>
      <c r="BPJ6" s="246"/>
      <c r="BPK6" s="246"/>
      <c r="BPL6" s="246"/>
      <c r="BPM6" s="246"/>
      <c r="BPN6" s="246"/>
      <c r="BPO6" s="246"/>
      <c r="BPP6" s="246"/>
      <c r="BPQ6" s="246"/>
      <c r="BPR6" s="246"/>
      <c r="BPS6" s="246"/>
      <c r="BPT6" s="246"/>
      <c r="BPU6" s="246"/>
      <c r="BPV6" s="246"/>
      <c r="BPW6" s="246"/>
      <c r="BPX6" s="246"/>
      <c r="BPY6" s="246"/>
      <c r="BPZ6" s="246"/>
      <c r="BQA6" s="246"/>
      <c r="BQB6" s="246"/>
      <c r="BQC6" s="246"/>
      <c r="BQD6" s="246"/>
      <c r="BQE6" s="246"/>
      <c r="BQF6" s="246"/>
      <c r="BQG6" s="246"/>
      <c r="BQH6" s="246"/>
      <c r="BQI6" s="246"/>
      <c r="BQJ6" s="246"/>
      <c r="BQK6" s="246"/>
      <c r="BQL6" s="246"/>
      <c r="BQM6" s="246"/>
      <c r="BQN6" s="246"/>
      <c r="BQO6" s="246"/>
      <c r="BQP6" s="246"/>
      <c r="BQQ6" s="246"/>
      <c r="BQR6" s="246"/>
      <c r="BQS6" s="246"/>
      <c r="BQT6" s="246"/>
      <c r="BQU6" s="246"/>
      <c r="BQV6" s="246"/>
      <c r="BQW6" s="246"/>
      <c r="BQX6" s="246"/>
      <c r="BQY6" s="246"/>
      <c r="BQZ6" s="246"/>
      <c r="BRA6" s="246"/>
      <c r="BRB6" s="246"/>
      <c r="BRC6" s="246"/>
      <c r="BRD6" s="246"/>
      <c r="BRE6" s="246"/>
      <c r="BRF6" s="246"/>
      <c r="BRG6" s="246"/>
      <c r="BRH6" s="246"/>
      <c r="BRI6" s="246"/>
      <c r="BRJ6" s="246"/>
      <c r="BRK6" s="246"/>
      <c r="BRL6" s="246"/>
      <c r="BRM6" s="246"/>
      <c r="BRN6" s="246"/>
      <c r="BRO6" s="246"/>
      <c r="BRP6" s="246"/>
      <c r="BRQ6" s="246"/>
      <c r="BRR6" s="246"/>
      <c r="BRS6" s="246"/>
      <c r="BRT6" s="246"/>
      <c r="BRU6" s="246"/>
      <c r="BRV6" s="246"/>
      <c r="BRW6" s="246"/>
      <c r="BRX6" s="246"/>
      <c r="BRY6" s="246"/>
      <c r="BRZ6" s="246"/>
      <c r="BSA6" s="246"/>
      <c r="BSB6" s="246"/>
      <c r="BSC6" s="246"/>
      <c r="BSD6" s="246"/>
      <c r="BSE6" s="246"/>
      <c r="BSF6" s="246"/>
      <c r="BSG6" s="246"/>
      <c r="BSH6" s="246"/>
      <c r="BSI6" s="246"/>
      <c r="BSJ6" s="246"/>
      <c r="BSK6" s="246"/>
      <c r="BSL6" s="246"/>
      <c r="BSM6" s="246"/>
      <c r="BSN6" s="246"/>
      <c r="BSO6" s="246"/>
      <c r="BSP6" s="246"/>
      <c r="BSQ6" s="246"/>
      <c r="BSR6" s="246"/>
      <c r="BSS6" s="246"/>
      <c r="BST6" s="246"/>
      <c r="BSU6" s="246"/>
      <c r="BSV6" s="246"/>
      <c r="BSW6" s="246"/>
      <c r="BSX6" s="246"/>
      <c r="BSY6" s="246"/>
      <c r="BSZ6" s="246"/>
      <c r="BTA6" s="246"/>
      <c r="BTB6" s="246"/>
      <c r="BTC6" s="246"/>
      <c r="BTD6" s="246"/>
      <c r="BTE6" s="246"/>
      <c r="BTF6" s="246"/>
      <c r="BTG6" s="246"/>
      <c r="BTH6" s="246"/>
      <c r="BTI6" s="246"/>
      <c r="BTJ6" s="246"/>
      <c r="BTK6" s="246"/>
      <c r="BTL6" s="246"/>
      <c r="BTM6" s="246"/>
      <c r="BTN6" s="246"/>
      <c r="BTO6" s="246"/>
      <c r="BTP6" s="246"/>
      <c r="BTQ6" s="246"/>
      <c r="BTR6" s="246"/>
      <c r="BTS6" s="246"/>
      <c r="BTT6" s="246"/>
      <c r="BTU6" s="246"/>
      <c r="BTV6" s="246"/>
      <c r="BTW6" s="246"/>
      <c r="BTX6" s="246"/>
      <c r="BTY6" s="246"/>
      <c r="BTZ6" s="246"/>
      <c r="BUA6" s="246"/>
      <c r="BUB6" s="246"/>
      <c r="BUC6" s="246"/>
      <c r="BUD6" s="246"/>
      <c r="BUE6" s="246"/>
      <c r="BUF6" s="246"/>
      <c r="BUG6" s="246"/>
      <c r="BUH6" s="246"/>
      <c r="BUI6" s="246"/>
      <c r="BUJ6" s="246"/>
      <c r="BUK6" s="246"/>
      <c r="BUL6" s="246"/>
      <c r="BUM6" s="246"/>
      <c r="BUN6" s="246"/>
      <c r="BUO6" s="246"/>
      <c r="BUP6" s="246"/>
      <c r="BUQ6" s="246"/>
      <c r="BUR6" s="246"/>
      <c r="BUS6" s="246"/>
      <c r="BUT6" s="246"/>
      <c r="BUU6" s="246"/>
      <c r="BUV6" s="246"/>
      <c r="BUW6" s="246"/>
      <c r="BUX6" s="246"/>
      <c r="BUY6" s="246"/>
      <c r="BUZ6" s="246"/>
      <c r="BVA6" s="246"/>
      <c r="BVB6" s="246"/>
      <c r="BVC6" s="246"/>
      <c r="BVD6" s="246"/>
      <c r="BVE6" s="246"/>
      <c r="BVF6" s="246"/>
      <c r="BVG6" s="246"/>
      <c r="BVH6" s="246"/>
      <c r="BVI6" s="246"/>
      <c r="BVJ6" s="246"/>
      <c r="BVK6" s="246"/>
      <c r="BVL6" s="246"/>
      <c r="BVM6" s="246"/>
      <c r="BVN6" s="246"/>
      <c r="BVO6" s="246"/>
      <c r="BVP6" s="246"/>
      <c r="BVQ6" s="246"/>
      <c r="BVR6" s="246"/>
      <c r="BVS6" s="246"/>
      <c r="BVT6" s="246"/>
      <c r="BVU6" s="246"/>
      <c r="BVV6" s="246"/>
      <c r="BVW6" s="246"/>
      <c r="BVX6" s="246"/>
      <c r="BVY6" s="246"/>
      <c r="BVZ6" s="246"/>
      <c r="BWA6" s="246"/>
      <c r="BWB6" s="246"/>
      <c r="BWC6" s="246"/>
      <c r="BWD6" s="246"/>
      <c r="BWE6" s="246"/>
      <c r="BWF6" s="246"/>
      <c r="BWG6" s="246"/>
      <c r="BWH6" s="246"/>
      <c r="BWI6" s="246"/>
      <c r="BWJ6" s="246"/>
      <c r="BWK6" s="246"/>
      <c r="BWL6" s="246"/>
      <c r="BWM6" s="246"/>
      <c r="BWN6" s="246"/>
      <c r="BWO6" s="246"/>
      <c r="BWP6" s="246"/>
      <c r="BWQ6" s="246"/>
      <c r="BWR6" s="246"/>
      <c r="BWS6" s="246"/>
      <c r="BWT6" s="246"/>
      <c r="BWU6" s="246"/>
      <c r="BWV6" s="246"/>
      <c r="BWW6" s="246"/>
      <c r="BWX6" s="246"/>
      <c r="BWY6" s="246"/>
      <c r="BWZ6" s="246"/>
      <c r="BXA6" s="246"/>
      <c r="BXB6" s="246"/>
      <c r="BXC6" s="246"/>
      <c r="BXD6" s="246"/>
      <c r="BXE6" s="246"/>
      <c r="BXF6" s="246"/>
      <c r="BXG6" s="246"/>
      <c r="BXH6" s="246"/>
      <c r="BXI6" s="246"/>
      <c r="BXJ6" s="246"/>
      <c r="BXK6" s="246"/>
      <c r="BXL6" s="246"/>
      <c r="BXM6" s="246"/>
      <c r="BXN6" s="246"/>
      <c r="BXO6" s="246"/>
      <c r="BXP6" s="246"/>
      <c r="BXQ6" s="246"/>
      <c r="BXR6" s="246"/>
      <c r="BXS6" s="246"/>
      <c r="BXT6" s="246"/>
      <c r="BXU6" s="246"/>
      <c r="BXV6" s="246"/>
      <c r="BXW6" s="246"/>
      <c r="BXX6" s="246"/>
      <c r="BXY6" s="246"/>
      <c r="BXZ6" s="246"/>
      <c r="BYA6" s="246"/>
      <c r="BYB6" s="246"/>
      <c r="BYC6" s="246"/>
      <c r="BYD6" s="246"/>
      <c r="BYE6" s="246"/>
      <c r="BYF6" s="246"/>
      <c r="BYG6" s="246"/>
      <c r="BYH6" s="246"/>
      <c r="BYI6" s="246"/>
      <c r="BYJ6" s="246"/>
      <c r="BYK6" s="246"/>
      <c r="BYL6" s="246"/>
      <c r="BYM6" s="246"/>
      <c r="BYN6" s="246"/>
      <c r="BYO6" s="246"/>
      <c r="BYP6" s="246"/>
      <c r="BYQ6" s="246"/>
      <c r="BYR6" s="246"/>
      <c r="BYS6" s="246"/>
      <c r="BYT6" s="246"/>
      <c r="BYU6" s="246"/>
      <c r="BYV6" s="246"/>
      <c r="BYW6" s="246"/>
      <c r="BYX6" s="246"/>
      <c r="BYY6" s="246"/>
      <c r="BYZ6" s="246"/>
      <c r="BZA6" s="246"/>
      <c r="BZB6" s="246"/>
      <c r="BZC6" s="246"/>
      <c r="BZD6" s="246"/>
      <c r="BZE6" s="246"/>
      <c r="BZF6" s="246"/>
      <c r="BZG6" s="246"/>
      <c r="BZH6" s="246"/>
      <c r="BZI6" s="246"/>
      <c r="BZJ6" s="246"/>
      <c r="BZK6" s="246"/>
      <c r="BZL6" s="246"/>
      <c r="BZM6" s="246"/>
      <c r="BZN6" s="246"/>
      <c r="BZO6" s="246"/>
      <c r="BZP6" s="246"/>
      <c r="BZQ6" s="246"/>
      <c r="BZR6" s="246"/>
      <c r="BZS6" s="246"/>
      <c r="BZT6" s="246"/>
      <c r="BZU6" s="246"/>
      <c r="BZV6" s="246"/>
      <c r="BZW6" s="246"/>
      <c r="BZX6" s="246"/>
      <c r="BZY6" s="246"/>
      <c r="BZZ6" s="246"/>
      <c r="CAA6" s="246"/>
      <c r="CAB6" s="246"/>
      <c r="CAC6" s="246"/>
      <c r="CAD6" s="246"/>
      <c r="CAE6" s="246"/>
      <c r="CAF6" s="246"/>
      <c r="CAG6" s="246"/>
      <c r="CAH6" s="246"/>
      <c r="CAI6" s="246"/>
      <c r="CAJ6" s="246"/>
      <c r="CAK6" s="246"/>
      <c r="CAL6" s="246"/>
      <c r="CAM6" s="246"/>
      <c r="CAN6" s="246"/>
      <c r="CAO6" s="246"/>
      <c r="CAP6" s="246"/>
      <c r="CAQ6" s="246"/>
      <c r="CAR6" s="246"/>
      <c r="CAS6" s="246"/>
      <c r="CAT6" s="246"/>
      <c r="CAU6" s="246"/>
      <c r="CAV6" s="246"/>
      <c r="CAW6" s="246"/>
      <c r="CAX6" s="246"/>
      <c r="CAY6" s="246"/>
      <c r="CAZ6" s="246"/>
      <c r="CBA6" s="246"/>
      <c r="CBB6" s="246"/>
      <c r="CBC6" s="246"/>
      <c r="CBD6" s="246"/>
      <c r="CBE6" s="246"/>
      <c r="CBF6" s="246"/>
      <c r="CBG6" s="246"/>
      <c r="CBH6" s="246"/>
      <c r="CBI6" s="246"/>
      <c r="CBJ6" s="246"/>
      <c r="CBK6" s="246"/>
      <c r="CBL6" s="246"/>
      <c r="CBM6" s="246"/>
      <c r="CBN6" s="246"/>
      <c r="CBO6" s="246"/>
      <c r="CBP6" s="246"/>
      <c r="CBQ6" s="246"/>
      <c r="CBR6" s="246"/>
      <c r="CBS6" s="246"/>
      <c r="CBT6" s="246"/>
      <c r="CBU6" s="246"/>
      <c r="CBV6" s="246"/>
      <c r="CBW6" s="246"/>
      <c r="CBX6" s="246"/>
      <c r="CBY6" s="246"/>
      <c r="CBZ6" s="246"/>
      <c r="CCA6" s="246"/>
      <c r="CCB6" s="246"/>
      <c r="CCC6" s="246"/>
      <c r="CCD6" s="246"/>
      <c r="CCE6" s="246"/>
      <c r="CCF6" s="246"/>
      <c r="CCG6" s="246"/>
      <c r="CCH6" s="246"/>
      <c r="CCI6" s="246"/>
      <c r="CCJ6" s="246"/>
      <c r="CCK6" s="246"/>
      <c r="CCL6" s="246"/>
      <c r="CCM6" s="246"/>
      <c r="CCN6" s="246"/>
      <c r="CCO6" s="246"/>
      <c r="CCP6" s="246"/>
      <c r="CCQ6" s="246"/>
      <c r="CCR6" s="246"/>
      <c r="CCS6" s="246"/>
      <c r="CCT6" s="246"/>
      <c r="CCU6" s="246"/>
      <c r="CCV6" s="246"/>
      <c r="CCW6" s="246"/>
      <c r="CCX6" s="246"/>
      <c r="CCY6" s="246"/>
      <c r="CCZ6" s="246"/>
      <c r="CDA6" s="246"/>
      <c r="CDB6" s="246"/>
      <c r="CDC6" s="246"/>
      <c r="CDD6" s="246"/>
      <c r="CDE6" s="246"/>
      <c r="CDF6" s="246"/>
      <c r="CDG6" s="246"/>
      <c r="CDH6" s="246"/>
      <c r="CDI6" s="246"/>
      <c r="CDJ6" s="246"/>
      <c r="CDK6" s="246"/>
      <c r="CDL6" s="246"/>
      <c r="CDM6" s="246"/>
      <c r="CDN6" s="246"/>
      <c r="CDO6" s="246"/>
      <c r="CDP6" s="246"/>
      <c r="CDQ6" s="246"/>
      <c r="CDR6" s="246"/>
      <c r="CDS6" s="246"/>
      <c r="CDT6" s="246"/>
      <c r="CDU6" s="246"/>
      <c r="CDV6" s="246"/>
      <c r="CDW6" s="246"/>
      <c r="CDX6" s="246"/>
      <c r="CDY6" s="246"/>
      <c r="CDZ6" s="246"/>
      <c r="CEA6" s="246"/>
      <c r="CEB6" s="246"/>
      <c r="CEC6" s="246"/>
      <c r="CED6" s="246"/>
      <c r="CEE6" s="246"/>
      <c r="CEF6" s="246"/>
      <c r="CEG6" s="246"/>
      <c r="CEH6" s="246"/>
      <c r="CEI6" s="246"/>
      <c r="CEJ6" s="246"/>
      <c r="CEK6" s="246"/>
      <c r="CEL6" s="246"/>
      <c r="CEM6" s="246"/>
      <c r="CEN6" s="246"/>
      <c r="CEO6" s="246"/>
      <c r="CEP6" s="246"/>
      <c r="CEQ6" s="246"/>
      <c r="CER6" s="246"/>
      <c r="CES6" s="246"/>
      <c r="CET6" s="246"/>
      <c r="CEU6" s="246"/>
      <c r="CEV6" s="246"/>
      <c r="CEW6" s="246"/>
      <c r="CEX6" s="246"/>
      <c r="CEY6" s="246"/>
      <c r="CEZ6" s="246"/>
      <c r="CFA6" s="246"/>
      <c r="CFB6" s="246"/>
      <c r="CFC6" s="246"/>
      <c r="CFD6" s="246"/>
      <c r="CFE6" s="246"/>
      <c r="CFF6" s="246"/>
      <c r="CFG6" s="246"/>
      <c r="CFH6" s="246"/>
      <c r="CFI6" s="246"/>
      <c r="CFJ6" s="246"/>
      <c r="CFK6" s="246"/>
      <c r="CFL6" s="246"/>
      <c r="CFM6" s="246"/>
      <c r="CFN6" s="246"/>
      <c r="CFO6" s="246"/>
      <c r="CFP6" s="246"/>
      <c r="CFQ6" s="246"/>
      <c r="CFR6" s="246"/>
      <c r="CFS6" s="246"/>
      <c r="CFT6" s="246"/>
      <c r="CFU6" s="246"/>
      <c r="CFV6" s="246"/>
      <c r="CFW6" s="246"/>
      <c r="CFX6" s="246"/>
      <c r="CFY6" s="246"/>
      <c r="CFZ6" s="246"/>
      <c r="CGA6" s="246"/>
      <c r="CGB6" s="246"/>
      <c r="CGC6" s="246"/>
      <c r="CGD6" s="246"/>
      <c r="CGE6" s="246"/>
      <c r="CGF6" s="246"/>
      <c r="CGG6" s="246"/>
      <c r="CGH6" s="246"/>
      <c r="CGI6" s="246"/>
      <c r="CGJ6" s="246"/>
      <c r="CGK6" s="246"/>
      <c r="CGL6" s="246"/>
      <c r="CGM6" s="246"/>
      <c r="CGN6" s="246"/>
      <c r="CGO6" s="246"/>
      <c r="CGP6" s="246"/>
      <c r="CGQ6" s="246"/>
      <c r="CGR6" s="246"/>
      <c r="CGS6" s="246"/>
      <c r="CGT6" s="246"/>
      <c r="CGU6" s="246"/>
      <c r="CGV6" s="246"/>
      <c r="CGW6" s="246"/>
      <c r="CGX6" s="246"/>
      <c r="CGY6" s="246"/>
      <c r="CGZ6" s="246"/>
      <c r="CHA6" s="246"/>
      <c r="CHB6" s="246"/>
      <c r="CHC6" s="246"/>
      <c r="CHD6" s="246"/>
      <c r="CHE6" s="246"/>
      <c r="CHF6" s="246"/>
      <c r="CHG6" s="246"/>
      <c r="CHH6" s="246"/>
      <c r="CHI6" s="246"/>
      <c r="CHJ6" s="246"/>
      <c r="CHK6" s="246"/>
      <c r="CHL6" s="246"/>
      <c r="CHM6" s="246"/>
      <c r="CHN6" s="246"/>
      <c r="CHO6" s="246"/>
      <c r="CHP6" s="246"/>
      <c r="CHQ6" s="246"/>
      <c r="CHR6" s="246"/>
      <c r="CHS6" s="246"/>
      <c r="CHT6" s="246"/>
      <c r="CHU6" s="246"/>
      <c r="CHV6" s="246"/>
      <c r="CHW6" s="246"/>
      <c r="CHX6" s="246"/>
      <c r="CHY6" s="246"/>
      <c r="CHZ6" s="246"/>
      <c r="CIA6" s="246"/>
      <c r="CIB6" s="246"/>
      <c r="CIC6" s="246"/>
      <c r="CID6" s="246"/>
      <c r="CIE6" s="246"/>
      <c r="CIF6" s="246"/>
      <c r="CIG6" s="246"/>
      <c r="CIH6" s="246"/>
      <c r="CII6" s="246"/>
      <c r="CIJ6" s="246"/>
      <c r="CIK6" s="246"/>
      <c r="CIL6" s="246"/>
      <c r="CIM6" s="246"/>
      <c r="CIN6" s="246"/>
      <c r="CIO6" s="246"/>
      <c r="CIP6" s="246"/>
      <c r="CIQ6" s="246"/>
      <c r="CIR6" s="246"/>
      <c r="CIS6" s="246"/>
      <c r="CIT6" s="246"/>
      <c r="CIU6" s="246"/>
      <c r="CIV6" s="246"/>
      <c r="CIW6" s="246"/>
      <c r="CIX6" s="246"/>
      <c r="CIY6" s="246"/>
      <c r="CIZ6" s="246"/>
      <c r="CJA6" s="246"/>
      <c r="CJB6" s="246"/>
      <c r="CJC6" s="246"/>
      <c r="CJD6" s="246"/>
      <c r="CJE6" s="246"/>
      <c r="CJF6" s="246"/>
      <c r="CJG6" s="246"/>
      <c r="CJH6" s="246"/>
      <c r="CJI6" s="246"/>
      <c r="CJJ6" s="246"/>
      <c r="CJK6" s="246"/>
      <c r="CJL6" s="246"/>
      <c r="CJM6" s="246"/>
      <c r="CJN6" s="246"/>
      <c r="CJO6" s="246"/>
      <c r="CJP6" s="246"/>
      <c r="CJQ6" s="246"/>
      <c r="CJR6" s="246"/>
      <c r="CJS6" s="246"/>
      <c r="CJT6" s="246"/>
      <c r="CJU6" s="246"/>
      <c r="CJV6" s="246"/>
      <c r="CJW6" s="246"/>
      <c r="CJX6" s="246"/>
      <c r="CJY6" s="246"/>
      <c r="CJZ6" s="246"/>
      <c r="CKA6" s="246"/>
      <c r="CKB6" s="246"/>
      <c r="CKC6" s="246"/>
      <c r="CKD6" s="246"/>
      <c r="CKE6" s="246"/>
      <c r="CKF6" s="246"/>
      <c r="CKG6" s="246"/>
      <c r="CKH6" s="246"/>
      <c r="CKI6" s="246"/>
      <c r="CKJ6" s="246"/>
      <c r="CKK6" s="246"/>
      <c r="CKL6" s="246"/>
      <c r="CKM6" s="246"/>
      <c r="CKN6" s="246"/>
      <c r="CKO6" s="246"/>
      <c r="CKP6" s="246"/>
      <c r="CKQ6" s="246"/>
      <c r="CKR6" s="246"/>
      <c r="CKS6" s="246"/>
      <c r="CKT6" s="246"/>
      <c r="CKU6" s="246"/>
      <c r="CKV6" s="246"/>
      <c r="CKW6" s="246"/>
      <c r="CKX6" s="246"/>
      <c r="CKY6" s="246"/>
      <c r="CKZ6" s="246"/>
      <c r="CLA6" s="246"/>
      <c r="CLB6" s="246"/>
      <c r="CLC6" s="246"/>
      <c r="CLD6" s="246"/>
      <c r="CLE6" s="246"/>
      <c r="CLF6" s="246"/>
      <c r="CLG6" s="246"/>
      <c r="CLH6" s="246"/>
      <c r="CLI6" s="246"/>
      <c r="CLJ6" s="246"/>
      <c r="CLK6" s="246"/>
      <c r="CLL6" s="246"/>
      <c r="CLM6" s="246"/>
      <c r="CLN6" s="246"/>
      <c r="CLO6" s="246"/>
      <c r="CLP6" s="246"/>
      <c r="CLQ6" s="246"/>
      <c r="CLR6" s="246"/>
      <c r="CLS6" s="246"/>
      <c r="CLT6" s="246"/>
      <c r="CLU6" s="246"/>
      <c r="CLV6" s="246"/>
      <c r="CLW6" s="246"/>
      <c r="CLX6" s="246"/>
      <c r="CLY6" s="246"/>
      <c r="CLZ6" s="246"/>
      <c r="CMA6" s="246"/>
      <c r="CMB6" s="246"/>
      <c r="CMC6" s="246"/>
      <c r="CMD6" s="246"/>
      <c r="CME6" s="246"/>
      <c r="CMF6" s="246"/>
      <c r="CMG6" s="246"/>
      <c r="CMH6" s="246"/>
      <c r="CMI6" s="246"/>
      <c r="CMJ6" s="246"/>
      <c r="CMK6" s="246"/>
      <c r="CML6" s="246"/>
      <c r="CMM6" s="246"/>
      <c r="CMN6" s="246"/>
      <c r="CMO6" s="246"/>
      <c r="CMP6" s="246"/>
      <c r="CMQ6" s="246"/>
      <c r="CMR6" s="246"/>
      <c r="CMS6" s="246"/>
      <c r="CMT6" s="246"/>
      <c r="CMU6" s="246"/>
      <c r="CMV6" s="246"/>
      <c r="CMW6" s="246"/>
      <c r="CMX6" s="246"/>
      <c r="CMY6" s="246"/>
      <c r="CMZ6" s="246"/>
      <c r="CNA6" s="246"/>
      <c r="CNB6" s="246"/>
      <c r="CNC6" s="246"/>
      <c r="CND6" s="246"/>
      <c r="CNE6" s="246"/>
      <c r="CNF6" s="246"/>
      <c r="CNG6" s="246"/>
      <c r="CNH6" s="246"/>
      <c r="CNI6" s="246"/>
      <c r="CNJ6" s="246"/>
      <c r="CNK6" s="246"/>
      <c r="CNL6" s="246"/>
      <c r="CNM6" s="246"/>
      <c r="CNN6" s="246"/>
      <c r="CNO6" s="246"/>
      <c r="CNP6" s="246"/>
      <c r="CNQ6" s="246"/>
      <c r="CNR6" s="246"/>
      <c r="CNS6" s="246"/>
      <c r="CNT6" s="246"/>
      <c r="CNU6" s="246"/>
      <c r="CNV6" s="246"/>
      <c r="CNW6" s="246"/>
      <c r="CNX6" s="246"/>
      <c r="CNY6" s="246"/>
      <c r="CNZ6" s="246"/>
      <c r="COA6" s="246"/>
      <c r="COB6" s="246"/>
      <c r="COC6" s="246"/>
      <c r="COD6" s="246"/>
      <c r="COE6" s="246"/>
      <c r="COF6" s="246"/>
      <c r="COG6" s="246"/>
      <c r="COH6" s="246"/>
      <c r="COI6" s="246"/>
      <c r="COJ6" s="246"/>
      <c r="COK6" s="246"/>
      <c r="COL6" s="246"/>
      <c r="COM6" s="246"/>
      <c r="CON6" s="246"/>
      <c r="COO6" s="246"/>
      <c r="COP6" s="246"/>
      <c r="COQ6" s="246"/>
      <c r="COR6" s="246"/>
      <c r="COS6" s="246"/>
      <c r="COT6" s="246"/>
      <c r="COU6" s="246"/>
      <c r="COV6" s="246"/>
      <c r="COW6" s="246"/>
      <c r="COX6" s="246"/>
      <c r="COY6" s="246"/>
      <c r="COZ6" s="246"/>
      <c r="CPA6" s="246"/>
      <c r="CPB6" s="246"/>
      <c r="CPC6" s="246"/>
      <c r="CPD6" s="246"/>
      <c r="CPE6" s="246"/>
      <c r="CPF6" s="246"/>
      <c r="CPG6" s="246"/>
      <c r="CPH6" s="246"/>
      <c r="CPI6" s="246"/>
      <c r="CPJ6" s="246"/>
      <c r="CPK6" s="246"/>
      <c r="CPL6" s="246"/>
      <c r="CPM6" s="246"/>
      <c r="CPN6" s="246"/>
      <c r="CPO6" s="246"/>
      <c r="CPP6" s="246"/>
      <c r="CPQ6" s="246"/>
      <c r="CPR6" s="246"/>
      <c r="CPS6" s="246"/>
      <c r="CPT6" s="246"/>
      <c r="CPU6" s="246"/>
      <c r="CPV6" s="246"/>
      <c r="CPW6" s="246"/>
      <c r="CPX6" s="246"/>
      <c r="CPY6" s="246"/>
      <c r="CPZ6" s="246"/>
      <c r="CQA6" s="246"/>
      <c r="CQB6" s="246"/>
      <c r="CQC6" s="246"/>
      <c r="CQD6" s="246"/>
      <c r="CQE6" s="246"/>
      <c r="CQF6" s="246"/>
      <c r="CQG6" s="246"/>
      <c r="CQH6" s="246"/>
      <c r="CQI6" s="246"/>
      <c r="CQJ6" s="246"/>
      <c r="CQK6" s="246"/>
      <c r="CQL6" s="246"/>
      <c r="CQM6" s="246"/>
      <c r="CQN6" s="246"/>
      <c r="CQO6" s="246"/>
      <c r="CQP6" s="246"/>
      <c r="CQQ6" s="246"/>
      <c r="CQR6" s="246"/>
      <c r="CQS6" s="246"/>
      <c r="CQT6" s="246"/>
      <c r="CQU6" s="246"/>
      <c r="CQV6" s="246"/>
      <c r="CQW6" s="246"/>
      <c r="CQX6" s="246"/>
      <c r="CQY6" s="246"/>
      <c r="CQZ6" s="246"/>
      <c r="CRA6" s="246"/>
      <c r="CRB6" s="246"/>
      <c r="CRC6" s="246"/>
      <c r="CRD6" s="246"/>
      <c r="CRE6" s="246"/>
      <c r="CRF6" s="246"/>
      <c r="CRG6" s="246"/>
      <c r="CRH6" s="246"/>
      <c r="CRI6" s="246"/>
      <c r="CRJ6" s="246"/>
      <c r="CRK6" s="246"/>
      <c r="CRL6" s="246"/>
      <c r="CRM6" s="246"/>
      <c r="CRN6" s="246"/>
      <c r="CRO6" s="246"/>
      <c r="CRP6" s="246"/>
      <c r="CRQ6" s="246"/>
      <c r="CRR6" s="246"/>
      <c r="CRS6" s="246"/>
      <c r="CRT6" s="246"/>
      <c r="CRU6" s="246"/>
      <c r="CRV6" s="246"/>
      <c r="CRW6" s="246"/>
      <c r="CRX6" s="246"/>
      <c r="CRY6" s="246"/>
      <c r="CRZ6" s="246"/>
      <c r="CSA6" s="246"/>
      <c r="CSB6" s="246"/>
      <c r="CSC6" s="246"/>
      <c r="CSD6" s="246"/>
      <c r="CSE6" s="246"/>
      <c r="CSF6" s="246"/>
      <c r="CSG6" s="246"/>
      <c r="CSH6" s="246"/>
      <c r="CSI6" s="246"/>
      <c r="CSJ6" s="246"/>
      <c r="CSK6" s="246"/>
      <c r="CSL6" s="246"/>
      <c r="CSM6" s="246"/>
      <c r="CSN6" s="246"/>
      <c r="CSO6" s="246"/>
      <c r="CSP6" s="246"/>
      <c r="CSQ6" s="246"/>
      <c r="CSR6" s="246"/>
      <c r="CSS6" s="246"/>
      <c r="CST6" s="246"/>
      <c r="CSU6" s="246"/>
      <c r="CSV6" s="246"/>
      <c r="CSW6" s="246"/>
      <c r="CSX6" s="246"/>
      <c r="CSY6" s="246"/>
      <c r="CSZ6" s="246"/>
      <c r="CTA6" s="246"/>
      <c r="CTB6" s="246"/>
      <c r="CTC6" s="246"/>
      <c r="CTD6" s="246"/>
      <c r="CTE6" s="246"/>
      <c r="CTF6" s="246"/>
      <c r="CTG6" s="246"/>
      <c r="CTH6" s="246"/>
      <c r="CTI6" s="246"/>
      <c r="CTJ6" s="246"/>
      <c r="CTK6" s="246"/>
      <c r="CTL6" s="246"/>
      <c r="CTM6" s="246"/>
      <c r="CTN6" s="246"/>
      <c r="CTO6" s="246"/>
      <c r="CTP6" s="246"/>
      <c r="CTQ6" s="246"/>
      <c r="CTR6" s="246"/>
      <c r="CTS6" s="246"/>
      <c r="CTT6" s="246"/>
      <c r="CTU6" s="246"/>
      <c r="CTV6" s="246"/>
      <c r="CTW6" s="246"/>
      <c r="CTX6" s="246"/>
      <c r="CTY6" s="246"/>
      <c r="CTZ6" s="246"/>
      <c r="CUA6" s="246"/>
      <c r="CUB6" s="246"/>
      <c r="CUC6" s="246"/>
      <c r="CUD6" s="246"/>
      <c r="CUE6" s="246"/>
      <c r="CUF6" s="246"/>
      <c r="CUG6" s="246"/>
      <c r="CUH6" s="246"/>
      <c r="CUI6" s="246"/>
      <c r="CUJ6" s="246"/>
      <c r="CUK6" s="246"/>
      <c r="CUL6" s="246"/>
      <c r="CUM6" s="246"/>
      <c r="CUN6" s="246"/>
      <c r="CUO6" s="246"/>
      <c r="CUP6" s="246"/>
      <c r="CUQ6" s="246"/>
      <c r="CUR6" s="246"/>
      <c r="CUS6" s="246"/>
      <c r="CUT6" s="246"/>
      <c r="CUU6" s="246"/>
      <c r="CUV6" s="246"/>
      <c r="CUW6" s="246"/>
      <c r="CUX6" s="246"/>
      <c r="CUY6" s="246"/>
      <c r="CUZ6" s="246"/>
      <c r="CVA6" s="246"/>
      <c r="CVB6" s="246"/>
      <c r="CVC6" s="246"/>
      <c r="CVD6" s="246"/>
      <c r="CVE6" s="246"/>
      <c r="CVF6" s="246"/>
      <c r="CVG6" s="246"/>
      <c r="CVH6" s="246"/>
      <c r="CVI6" s="246"/>
      <c r="CVJ6" s="246"/>
      <c r="CVK6" s="246"/>
      <c r="CVL6" s="246"/>
      <c r="CVM6" s="246"/>
      <c r="CVN6" s="246"/>
      <c r="CVO6" s="246"/>
      <c r="CVP6" s="246"/>
      <c r="CVQ6" s="246"/>
      <c r="CVR6" s="246"/>
      <c r="CVS6" s="246"/>
      <c r="CVT6" s="246"/>
      <c r="CVU6" s="246"/>
      <c r="CVV6" s="246"/>
      <c r="CVW6" s="246"/>
      <c r="CVX6" s="246"/>
      <c r="CVY6" s="246"/>
      <c r="CVZ6" s="246"/>
      <c r="CWA6" s="246"/>
      <c r="CWB6" s="246"/>
      <c r="CWC6" s="246"/>
      <c r="CWD6" s="246"/>
      <c r="CWE6" s="246"/>
      <c r="CWF6" s="246"/>
      <c r="CWG6" s="246"/>
      <c r="CWH6" s="246"/>
      <c r="CWI6" s="246"/>
      <c r="CWJ6" s="246"/>
      <c r="CWK6" s="246"/>
      <c r="CWL6" s="246"/>
      <c r="CWM6" s="246"/>
      <c r="CWN6" s="246"/>
      <c r="CWO6" s="246"/>
      <c r="CWP6" s="246"/>
      <c r="CWQ6" s="246"/>
      <c r="CWR6" s="246"/>
      <c r="CWS6" s="246"/>
      <c r="CWT6" s="246"/>
      <c r="CWU6" s="246"/>
      <c r="CWV6" s="246"/>
      <c r="CWW6" s="246"/>
      <c r="CWX6" s="246"/>
      <c r="CWY6" s="246"/>
      <c r="CWZ6" s="246"/>
      <c r="CXA6" s="246"/>
      <c r="CXB6" s="246"/>
      <c r="CXC6" s="246"/>
      <c r="CXD6" s="246"/>
      <c r="CXE6" s="246"/>
      <c r="CXF6" s="246"/>
      <c r="CXG6" s="246"/>
      <c r="CXH6" s="246"/>
      <c r="CXI6" s="246"/>
      <c r="CXJ6" s="246"/>
      <c r="CXK6" s="246"/>
      <c r="CXL6" s="246"/>
      <c r="CXM6" s="246"/>
      <c r="CXN6" s="246"/>
      <c r="CXO6" s="246"/>
      <c r="CXP6" s="246"/>
      <c r="CXQ6" s="246"/>
      <c r="CXR6" s="246"/>
      <c r="CXS6" s="246"/>
      <c r="CXT6" s="246"/>
      <c r="CXU6" s="246"/>
      <c r="CXV6" s="246"/>
      <c r="CXW6" s="246"/>
      <c r="CXX6" s="246"/>
      <c r="CXY6" s="246"/>
      <c r="CXZ6" s="246"/>
      <c r="CYA6" s="246"/>
      <c r="CYB6" s="246"/>
      <c r="CYC6" s="246"/>
      <c r="CYD6" s="246"/>
      <c r="CYE6" s="246"/>
      <c r="CYF6" s="246"/>
      <c r="CYG6" s="246"/>
      <c r="CYH6" s="246"/>
      <c r="CYI6" s="246"/>
      <c r="CYJ6" s="246"/>
      <c r="CYK6" s="246"/>
      <c r="CYL6" s="246"/>
      <c r="CYM6" s="246"/>
      <c r="CYN6" s="246"/>
      <c r="CYO6" s="246"/>
      <c r="CYP6" s="246"/>
      <c r="CYQ6" s="246"/>
      <c r="CYR6" s="246"/>
      <c r="CYS6" s="246"/>
      <c r="CYT6" s="246"/>
      <c r="CYU6" s="246"/>
      <c r="CYV6" s="246"/>
      <c r="CYW6" s="246"/>
      <c r="CYX6" s="246"/>
      <c r="CYY6" s="246"/>
      <c r="CYZ6" s="246"/>
      <c r="CZA6" s="246"/>
      <c r="CZB6" s="246"/>
      <c r="CZC6" s="246"/>
      <c r="CZD6" s="246"/>
      <c r="CZE6" s="246"/>
      <c r="CZF6" s="246"/>
      <c r="CZG6" s="246"/>
      <c r="CZH6" s="246"/>
      <c r="CZI6" s="246"/>
      <c r="CZJ6" s="246"/>
      <c r="CZK6" s="246"/>
      <c r="CZL6" s="246"/>
      <c r="CZM6" s="246"/>
      <c r="CZN6" s="246"/>
      <c r="CZO6" s="246"/>
      <c r="CZP6" s="246"/>
      <c r="CZQ6" s="246"/>
      <c r="CZR6" s="246"/>
      <c r="CZS6" s="246"/>
      <c r="CZT6" s="246"/>
      <c r="CZU6" s="246"/>
      <c r="CZV6" s="246"/>
      <c r="CZW6" s="246"/>
      <c r="CZX6" s="246"/>
      <c r="CZY6" s="246"/>
      <c r="CZZ6" s="246"/>
      <c r="DAA6" s="246"/>
      <c r="DAB6" s="246"/>
      <c r="DAC6" s="246"/>
      <c r="DAD6" s="246"/>
      <c r="DAE6" s="246"/>
      <c r="DAF6" s="246"/>
      <c r="DAG6" s="246"/>
      <c r="DAH6" s="246"/>
      <c r="DAI6" s="246"/>
      <c r="DAJ6" s="246"/>
      <c r="DAK6" s="246"/>
      <c r="DAL6" s="246"/>
      <c r="DAM6" s="246"/>
      <c r="DAN6" s="246"/>
      <c r="DAO6" s="246"/>
      <c r="DAP6" s="246"/>
      <c r="DAQ6" s="246"/>
      <c r="DAR6" s="246"/>
      <c r="DAS6" s="246"/>
      <c r="DAT6" s="246"/>
      <c r="DAU6" s="246"/>
      <c r="DAV6" s="246"/>
      <c r="DAW6" s="246"/>
      <c r="DAX6" s="246"/>
      <c r="DAY6" s="246"/>
      <c r="DAZ6" s="246"/>
      <c r="DBA6" s="246"/>
      <c r="DBB6" s="246"/>
      <c r="DBC6" s="246"/>
      <c r="DBD6" s="246"/>
      <c r="DBE6" s="246"/>
      <c r="DBF6" s="246"/>
      <c r="DBG6" s="246"/>
      <c r="DBH6" s="246"/>
      <c r="DBI6" s="246"/>
      <c r="DBJ6" s="246"/>
      <c r="DBK6" s="246"/>
      <c r="DBL6" s="246"/>
      <c r="DBM6" s="246"/>
      <c r="DBN6" s="246"/>
      <c r="DBO6" s="246"/>
      <c r="DBP6" s="246"/>
      <c r="DBQ6" s="246"/>
      <c r="DBR6" s="246"/>
      <c r="DBS6" s="246"/>
      <c r="DBT6" s="246"/>
      <c r="DBU6" s="246"/>
      <c r="DBV6" s="246"/>
      <c r="DBW6" s="246"/>
      <c r="DBX6" s="246"/>
      <c r="DBY6" s="246"/>
      <c r="DBZ6" s="246"/>
      <c r="DCA6" s="246"/>
      <c r="DCB6" s="246"/>
      <c r="DCC6" s="246"/>
      <c r="DCD6" s="246"/>
      <c r="DCE6" s="246"/>
      <c r="DCF6" s="246"/>
      <c r="DCG6" s="246"/>
      <c r="DCH6" s="246"/>
      <c r="DCI6" s="246"/>
      <c r="DCJ6" s="246"/>
      <c r="DCK6" s="246"/>
      <c r="DCL6" s="246"/>
      <c r="DCM6" s="246"/>
      <c r="DCN6" s="246"/>
      <c r="DCO6" s="246"/>
      <c r="DCP6" s="246"/>
      <c r="DCQ6" s="246"/>
      <c r="DCR6" s="246"/>
      <c r="DCS6" s="246"/>
      <c r="DCT6" s="246"/>
      <c r="DCU6" s="246"/>
      <c r="DCV6" s="246"/>
      <c r="DCW6" s="246"/>
      <c r="DCX6" s="246"/>
      <c r="DCY6" s="246"/>
      <c r="DCZ6" s="246"/>
      <c r="DDA6" s="246"/>
      <c r="DDB6" s="246"/>
      <c r="DDC6" s="246"/>
      <c r="DDD6" s="246"/>
      <c r="DDE6" s="246"/>
      <c r="DDF6" s="246"/>
      <c r="DDG6" s="246"/>
      <c r="DDH6" s="246"/>
      <c r="DDI6" s="246"/>
      <c r="DDJ6" s="246"/>
      <c r="DDK6" s="246"/>
      <c r="DDL6" s="246"/>
      <c r="DDM6" s="246"/>
      <c r="DDN6" s="246"/>
      <c r="DDO6" s="246"/>
      <c r="DDP6" s="246"/>
      <c r="DDQ6" s="246"/>
      <c r="DDR6" s="246"/>
      <c r="DDS6" s="246"/>
      <c r="DDT6" s="246"/>
      <c r="DDU6" s="246"/>
      <c r="DDV6" s="246"/>
      <c r="DDW6" s="246"/>
      <c r="DDX6" s="246"/>
      <c r="DDY6" s="246"/>
      <c r="DDZ6" s="246"/>
      <c r="DEA6" s="246"/>
      <c r="DEB6" s="246"/>
      <c r="DEC6" s="246"/>
      <c r="DED6" s="246"/>
      <c r="DEE6" s="246"/>
      <c r="DEF6" s="246"/>
      <c r="DEG6" s="246"/>
      <c r="DEH6" s="246"/>
      <c r="DEI6" s="246"/>
      <c r="DEJ6" s="246"/>
      <c r="DEK6" s="246"/>
      <c r="DEL6" s="246"/>
      <c r="DEM6" s="246"/>
      <c r="DEN6" s="246"/>
      <c r="DEO6" s="246"/>
      <c r="DEP6" s="246"/>
      <c r="DEQ6" s="246"/>
      <c r="DER6" s="246"/>
      <c r="DES6" s="246"/>
      <c r="DET6" s="246"/>
      <c r="DEU6" s="246"/>
      <c r="DEV6" s="246"/>
      <c r="DEW6" s="246"/>
      <c r="DEX6" s="246"/>
      <c r="DEY6" s="246"/>
      <c r="DEZ6" s="246"/>
      <c r="DFA6" s="246"/>
      <c r="DFB6" s="246"/>
      <c r="DFC6" s="246"/>
      <c r="DFD6" s="246"/>
      <c r="DFE6" s="246"/>
      <c r="DFF6" s="246"/>
      <c r="DFG6" s="246"/>
      <c r="DFH6" s="246"/>
      <c r="DFI6" s="246"/>
      <c r="DFJ6" s="246"/>
      <c r="DFK6" s="246"/>
      <c r="DFL6" s="246"/>
      <c r="DFM6" s="246"/>
      <c r="DFN6" s="246"/>
      <c r="DFO6" s="246"/>
      <c r="DFP6" s="246"/>
      <c r="DFQ6" s="246"/>
      <c r="DFR6" s="246"/>
      <c r="DFS6" s="246"/>
      <c r="DFT6" s="246"/>
      <c r="DFU6" s="246"/>
      <c r="DFV6" s="246"/>
      <c r="DFW6" s="246"/>
      <c r="DFX6" s="246"/>
      <c r="DFY6" s="246"/>
      <c r="DFZ6" s="246"/>
      <c r="DGA6" s="246"/>
      <c r="DGB6" s="246"/>
      <c r="DGC6" s="246"/>
      <c r="DGD6" s="246"/>
      <c r="DGE6" s="246"/>
      <c r="DGF6" s="246"/>
      <c r="DGG6" s="246"/>
      <c r="DGH6" s="246"/>
      <c r="DGI6" s="246"/>
      <c r="DGJ6" s="246"/>
      <c r="DGK6" s="246"/>
      <c r="DGL6" s="246"/>
      <c r="DGM6" s="246"/>
      <c r="DGN6" s="246"/>
      <c r="DGO6" s="246"/>
      <c r="DGP6" s="246"/>
      <c r="DGQ6" s="246"/>
      <c r="DGR6" s="246"/>
      <c r="DGS6" s="246"/>
      <c r="DGT6" s="246"/>
      <c r="DGU6" s="246"/>
      <c r="DGV6" s="246"/>
      <c r="DGW6" s="246"/>
      <c r="DGX6" s="246"/>
      <c r="DGY6" s="246"/>
      <c r="DGZ6" s="246"/>
      <c r="DHA6" s="246"/>
      <c r="DHB6" s="246"/>
      <c r="DHC6" s="246"/>
      <c r="DHD6" s="246"/>
      <c r="DHE6" s="246"/>
      <c r="DHF6" s="246"/>
      <c r="DHG6" s="246"/>
      <c r="DHH6" s="246"/>
      <c r="DHI6" s="246"/>
      <c r="DHJ6" s="246"/>
      <c r="DHK6" s="246"/>
      <c r="DHL6" s="246"/>
      <c r="DHM6" s="246"/>
      <c r="DHN6" s="246"/>
      <c r="DHO6" s="246"/>
      <c r="DHP6" s="246"/>
      <c r="DHQ6" s="246"/>
      <c r="DHR6" s="246"/>
      <c r="DHS6" s="246"/>
      <c r="DHT6" s="246"/>
      <c r="DHU6" s="246"/>
      <c r="DHV6" s="246"/>
      <c r="DHW6" s="246"/>
      <c r="DHX6" s="246"/>
      <c r="DHY6" s="246"/>
      <c r="DHZ6" s="246"/>
      <c r="DIA6" s="246"/>
      <c r="DIB6" s="246"/>
      <c r="DIC6" s="246"/>
      <c r="DID6" s="246"/>
      <c r="DIE6" s="246"/>
      <c r="DIF6" s="246"/>
      <c r="DIG6" s="246"/>
      <c r="DIH6" s="246"/>
      <c r="DII6" s="246"/>
      <c r="DIJ6" s="246"/>
      <c r="DIK6" s="246"/>
      <c r="DIL6" s="246"/>
      <c r="DIM6" s="246"/>
      <c r="DIN6" s="246"/>
      <c r="DIO6" s="246"/>
      <c r="DIP6" s="246"/>
      <c r="DIQ6" s="246"/>
      <c r="DIR6" s="246"/>
      <c r="DIS6" s="246"/>
      <c r="DIT6" s="246"/>
      <c r="DIU6" s="246"/>
      <c r="DIV6" s="246"/>
      <c r="DIW6" s="246"/>
      <c r="DIX6" s="246"/>
      <c r="DIY6" s="246"/>
      <c r="DIZ6" s="246"/>
      <c r="DJA6" s="246"/>
      <c r="DJB6" s="246"/>
      <c r="DJC6" s="246"/>
      <c r="DJD6" s="246"/>
      <c r="DJE6" s="246"/>
      <c r="DJF6" s="246"/>
      <c r="DJG6" s="246"/>
      <c r="DJH6" s="246"/>
      <c r="DJI6" s="246"/>
      <c r="DJJ6" s="246"/>
      <c r="DJK6" s="246"/>
      <c r="DJL6" s="246"/>
      <c r="DJM6" s="246"/>
      <c r="DJN6" s="246"/>
      <c r="DJO6" s="246"/>
      <c r="DJP6" s="246"/>
      <c r="DJQ6" s="246"/>
      <c r="DJR6" s="246"/>
      <c r="DJS6" s="246"/>
      <c r="DJT6" s="246"/>
      <c r="DJU6" s="246"/>
      <c r="DJV6" s="246"/>
      <c r="DJW6" s="246"/>
      <c r="DJX6" s="246"/>
      <c r="DJY6" s="246"/>
      <c r="DJZ6" s="246"/>
      <c r="DKA6" s="246"/>
      <c r="DKB6" s="246"/>
      <c r="DKC6" s="246"/>
      <c r="DKD6" s="246"/>
      <c r="DKE6" s="246"/>
      <c r="DKF6" s="246"/>
      <c r="DKG6" s="246"/>
      <c r="DKH6" s="246"/>
      <c r="DKI6" s="246"/>
      <c r="DKJ6" s="246"/>
      <c r="DKK6" s="246"/>
      <c r="DKL6" s="246"/>
      <c r="DKM6" s="246"/>
      <c r="DKN6" s="246"/>
      <c r="DKO6" s="246"/>
      <c r="DKP6" s="246"/>
      <c r="DKQ6" s="246"/>
      <c r="DKR6" s="246"/>
      <c r="DKS6" s="246"/>
      <c r="DKT6" s="246"/>
      <c r="DKU6" s="246"/>
      <c r="DKV6" s="246"/>
      <c r="DKW6" s="246"/>
      <c r="DKX6" s="246"/>
      <c r="DKY6" s="246"/>
      <c r="DKZ6" s="246"/>
      <c r="DLA6" s="246"/>
      <c r="DLB6" s="246"/>
      <c r="DLC6" s="246"/>
      <c r="DLD6" s="246"/>
      <c r="DLE6" s="246"/>
      <c r="DLF6" s="246"/>
      <c r="DLG6" s="246"/>
      <c r="DLH6" s="246"/>
      <c r="DLI6" s="246"/>
      <c r="DLJ6" s="246"/>
      <c r="DLK6" s="246"/>
      <c r="DLL6" s="246"/>
      <c r="DLM6" s="246"/>
      <c r="DLN6" s="246"/>
      <c r="DLO6" s="246"/>
      <c r="DLP6" s="246"/>
      <c r="DLQ6" s="246"/>
      <c r="DLR6" s="246"/>
      <c r="DLS6" s="246"/>
      <c r="DLT6" s="246"/>
      <c r="DLU6" s="246"/>
      <c r="DLV6" s="246"/>
      <c r="DLW6" s="246"/>
      <c r="DLX6" s="246"/>
      <c r="DLY6" s="246"/>
      <c r="DLZ6" s="246"/>
      <c r="DMA6" s="246"/>
      <c r="DMB6" s="246"/>
      <c r="DMC6" s="246"/>
      <c r="DMD6" s="246"/>
      <c r="DME6" s="246"/>
      <c r="DMF6" s="246"/>
      <c r="DMG6" s="246"/>
      <c r="DMH6" s="246"/>
      <c r="DMI6" s="246"/>
      <c r="DMJ6" s="246"/>
      <c r="DMK6" s="246"/>
      <c r="DML6" s="246"/>
      <c r="DMM6" s="246"/>
      <c r="DMN6" s="246"/>
      <c r="DMO6" s="246"/>
      <c r="DMP6" s="246"/>
      <c r="DMQ6" s="246"/>
      <c r="DMR6" s="246"/>
      <c r="DMS6" s="246"/>
      <c r="DMT6" s="246"/>
      <c r="DMU6" s="246"/>
      <c r="DMV6" s="246"/>
      <c r="DMW6" s="246"/>
      <c r="DMX6" s="246"/>
      <c r="DMY6" s="246"/>
      <c r="DMZ6" s="246"/>
      <c r="DNA6" s="246"/>
      <c r="DNB6" s="246"/>
      <c r="DNC6" s="246"/>
      <c r="DND6" s="246"/>
      <c r="DNE6" s="246"/>
      <c r="DNF6" s="246"/>
      <c r="DNG6" s="246"/>
      <c r="DNH6" s="246"/>
      <c r="DNI6" s="246"/>
      <c r="DNJ6" s="246"/>
      <c r="DNK6" s="246"/>
      <c r="DNL6" s="246"/>
      <c r="DNM6" s="246"/>
      <c r="DNN6" s="246"/>
      <c r="DNO6" s="246"/>
      <c r="DNP6" s="246"/>
      <c r="DNQ6" s="246"/>
      <c r="DNR6" s="246"/>
      <c r="DNS6" s="246"/>
      <c r="DNT6" s="246"/>
      <c r="DNU6" s="246"/>
      <c r="DNV6" s="246"/>
      <c r="DNW6" s="246"/>
      <c r="DNX6" s="246"/>
      <c r="DNY6" s="246"/>
      <c r="DNZ6" s="246"/>
      <c r="DOA6" s="246"/>
      <c r="DOB6" s="246"/>
      <c r="DOC6" s="246"/>
      <c r="DOD6" s="246"/>
      <c r="DOE6" s="246"/>
      <c r="DOF6" s="246"/>
      <c r="DOG6" s="246"/>
      <c r="DOH6" s="246"/>
      <c r="DOI6" s="246"/>
      <c r="DOJ6" s="246"/>
      <c r="DOK6" s="246"/>
      <c r="DOL6" s="246"/>
      <c r="DOM6" s="246"/>
      <c r="DON6" s="246"/>
      <c r="DOO6" s="246"/>
      <c r="DOP6" s="246"/>
      <c r="DOQ6" s="246"/>
      <c r="DOR6" s="246"/>
      <c r="DOS6" s="246"/>
      <c r="DOT6" s="246"/>
      <c r="DOU6" s="246"/>
      <c r="DOV6" s="246"/>
      <c r="DOW6" s="246"/>
      <c r="DOX6" s="246"/>
      <c r="DOY6" s="246"/>
      <c r="DOZ6" s="246"/>
      <c r="DPA6" s="246"/>
      <c r="DPB6" s="246"/>
      <c r="DPC6" s="246"/>
      <c r="DPD6" s="246"/>
      <c r="DPE6" s="246"/>
      <c r="DPF6" s="246"/>
      <c r="DPG6" s="246"/>
      <c r="DPH6" s="246"/>
      <c r="DPI6" s="246"/>
      <c r="DPJ6" s="246"/>
      <c r="DPK6" s="246"/>
      <c r="DPL6" s="246"/>
      <c r="DPM6" s="246"/>
      <c r="DPN6" s="246"/>
      <c r="DPO6" s="246"/>
      <c r="DPP6" s="246"/>
      <c r="DPQ6" s="246"/>
      <c r="DPR6" s="246"/>
      <c r="DPS6" s="246"/>
      <c r="DPT6" s="246"/>
      <c r="DPU6" s="246"/>
      <c r="DPV6" s="246"/>
      <c r="DPW6" s="246"/>
      <c r="DPX6" s="246"/>
      <c r="DPY6" s="246"/>
      <c r="DPZ6" s="246"/>
      <c r="DQA6" s="246"/>
      <c r="DQB6" s="246"/>
      <c r="DQC6" s="246"/>
      <c r="DQD6" s="246"/>
      <c r="DQE6" s="246"/>
      <c r="DQF6" s="246"/>
      <c r="DQG6" s="246"/>
      <c r="DQH6" s="246"/>
      <c r="DQI6" s="246"/>
      <c r="DQJ6" s="246"/>
      <c r="DQK6" s="246"/>
      <c r="DQL6" s="246"/>
      <c r="DQM6" s="246"/>
      <c r="DQN6" s="246"/>
      <c r="DQO6" s="246"/>
      <c r="DQP6" s="246"/>
      <c r="DQQ6" s="246"/>
      <c r="DQR6" s="246"/>
      <c r="DQS6" s="246"/>
      <c r="DQT6" s="246"/>
      <c r="DQU6" s="246"/>
      <c r="DQV6" s="246"/>
      <c r="DQW6" s="246"/>
      <c r="DQX6" s="246"/>
      <c r="DQY6" s="246"/>
      <c r="DQZ6" s="246"/>
      <c r="DRA6" s="246"/>
      <c r="DRB6" s="246"/>
      <c r="DRC6" s="246"/>
      <c r="DRD6" s="246"/>
      <c r="DRE6" s="246"/>
      <c r="DRF6" s="246"/>
      <c r="DRG6" s="246"/>
      <c r="DRH6" s="246"/>
      <c r="DRI6" s="246"/>
      <c r="DRJ6" s="246"/>
      <c r="DRK6" s="246"/>
      <c r="DRL6" s="246"/>
      <c r="DRM6" s="246"/>
      <c r="DRN6" s="246"/>
      <c r="DRO6" s="246"/>
      <c r="DRP6" s="246"/>
      <c r="DRQ6" s="246"/>
      <c r="DRR6" s="246"/>
      <c r="DRS6" s="246"/>
      <c r="DRT6" s="246"/>
      <c r="DRU6" s="246"/>
      <c r="DRV6" s="246"/>
      <c r="DRW6" s="246"/>
      <c r="DRX6" s="246"/>
      <c r="DRY6" s="246"/>
      <c r="DRZ6" s="246"/>
      <c r="DSA6" s="246"/>
      <c r="DSB6" s="246"/>
      <c r="DSC6" s="246"/>
      <c r="DSD6" s="246"/>
      <c r="DSE6" s="246"/>
      <c r="DSF6" s="246"/>
      <c r="DSG6" s="246"/>
      <c r="DSH6" s="246"/>
      <c r="DSI6" s="246"/>
      <c r="DSJ6" s="246"/>
      <c r="DSK6" s="246"/>
      <c r="DSL6" s="246"/>
      <c r="DSM6" s="246"/>
      <c r="DSN6" s="246"/>
      <c r="DSO6" s="246"/>
      <c r="DSP6" s="246"/>
      <c r="DSQ6" s="246"/>
      <c r="DSR6" s="246"/>
      <c r="DSS6" s="246"/>
      <c r="DST6" s="246"/>
      <c r="DSU6" s="246"/>
      <c r="DSV6" s="246"/>
      <c r="DSW6" s="246"/>
      <c r="DSX6" s="246"/>
      <c r="DSY6" s="246"/>
      <c r="DSZ6" s="246"/>
      <c r="DTA6" s="246"/>
      <c r="DTB6" s="246"/>
      <c r="DTC6" s="246"/>
      <c r="DTD6" s="246"/>
      <c r="DTE6" s="246"/>
      <c r="DTF6" s="246"/>
      <c r="DTG6" s="246"/>
      <c r="DTH6" s="246"/>
      <c r="DTI6" s="246"/>
      <c r="DTJ6" s="246"/>
      <c r="DTK6" s="246"/>
      <c r="DTL6" s="246"/>
      <c r="DTM6" s="246"/>
      <c r="DTN6" s="246"/>
      <c r="DTO6" s="246"/>
      <c r="DTP6" s="246"/>
      <c r="DTQ6" s="246"/>
      <c r="DTR6" s="246"/>
      <c r="DTS6" s="246"/>
      <c r="DTT6" s="246"/>
      <c r="DTU6" s="246"/>
      <c r="DTV6" s="246"/>
      <c r="DTW6" s="246"/>
      <c r="DTX6" s="246"/>
      <c r="DTY6" s="246"/>
      <c r="DTZ6" s="246"/>
      <c r="DUA6" s="246"/>
      <c r="DUB6" s="246"/>
      <c r="DUC6" s="246"/>
      <c r="DUD6" s="246"/>
      <c r="DUE6" s="246"/>
      <c r="DUF6" s="246"/>
      <c r="DUG6" s="246"/>
      <c r="DUH6" s="246"/>
      <c r="DUI6" s="246"/>
      <c r="DUJ6" s="246"/>
      <c r="DUK6" s="246"/>
      <c r="DUL6" s="246"/>
      <c r="DUM6" s="246"/>
      <c r="DUN6" s="246"/>
      <c r="DUO6" s="246"/>
      <c r="DUP6" s="246"/>
      <c r="DUQ6" s="246"/>
      <c r="DUR6" s="246"/>
      <c r="DUS6" s="246"/>
      <c r="DUT6" s="246"/>
      <c r="DUU6" s="246"/>
      <c r="DUV6" s="246"/>
      <c r="DUW6" s="246"/>
      <c r="DUX6" s="246"/>
      <c r="DUY6" s="246"/>
      <c r="DUZ6" s="246"/>
      <c r="DVA6" s="246"/>
      <c r="DVB6" s="246"/>
      <c r="DVC6" s="246"/>
      <c r="DVD6" s="246"/>
      <c r="DVE6" s="246"/>
      <c r="DVF6" s="246"/>
      <c r="DVG6" s="246"/>
      <c r="DVH6" s="246"/>
      <c r="DVI6" s="246"/>
      <c r="DVJ6" s="246"/>
      <c r="DVK6" s="246"/>
      <c r="DVL6" s="246"/>
      <c r="DVM6" s="246"/>
      <c r="DVN6" s="246"/>
      <c r="DVO6" s="246"/>
      <c r="DVP6" s="246"/>
      <c r="DVQ6" s="246"/>
      <c r="DVR6" s="246"/>
      <c r="DVS6" s="246"/>
      <c r="DVT6" s="246"/>
      <c r="DVU6" s="246"/>
      <c r="DVV6" s="246"/>
      <c r="DVW6" s="246"/>
      <c r="DVX6" s="246"/>
      <c r="DVY6" s="246"/>
      <c r="DVZ6" s="246"/>
      <c r="DWA6" s="246"/>
      <c r="DWB6" s="246"/>
      <c r="DWC6" s="246"/>
      <c r="DWD6" s="246"/>
      <c r="DWE6" s="246"/>
      <c r="DWF6" s="246"/>
      <c r="DWG6" s="246"/>
      <c r="DWH6" s="246"/>
      <c r="DWI6" s="246"/>
      <c r="DWJ6" s="246"/>
      <c r="DWK6" s="246"/>
      <c r="DWL6" s="246"/>
      <c r="DWM6" s="246"/>
      <c r="DWN6" s="246"/>
      <c r="DWO6" s="246"/>
      <c r="DWP6" s="246"/>
      <c r="DWQ6" s="246"/>
      <c r="DWR6" s="246"/>
      <c r="DWS6" s="246"/>
      <c r="DWT6" s="246"/>
      <c r="DWU6" s="246"/>
      <c r="DWV6" s="246"/>
      <c r="DWW6" s="246"/>
      <c r="DWX6" s="246"/>
      <c r="DWY6" s="246"/>
      <c r="DWZ6" s="246"/>
      <c r="DXA6" s="246"/>
      <c r="DXB6" s="246"/>
      <c r="DXC6" s="246"/>
      <c r="DXD6" s="246"/>
      <c r="DXE6" s="246"/>
      <c r="DXF6" s="246"/>
      <c r="DXG6" s="246"/>
      <c r="DXH6" s="246"/>
      <c r="DXI6" s="246"/>
      <c r="DXJ6" s="246"/>
      <c r="DXK6" s="246"/>
      <c r="DXL6" s="246"/>
      <c r="DXM6" s="246"/>
      <c r="DXN6" s="246"/>
      <c r="DXO6" s="246"/>
      <c r="DXP6" s="246"/>
      <c r="DXQ6" s="246"/>
      <c r="DXR6" s="246"/>
      <c r="DXS6" s="246"/>
      <c r="DXT6" s="246"/>
      <c r="DXU6" s="246"/>
      <c r="DXV6" s="246"/>
      <c r="DXW6" s="246"/>
      <c r="DXX6" s="246"/>
      <c r="DXY6" s="246"/>
      <c r="DXZ6" s="246"/>
      <c r="DYA6" s="246"/>
      <c r="DYB6" s="246"/>
      <c r="DYC6" s="246"/>
      <c r="DYD6" s="246"/>
      <c r="DYE6" s="246"/>
      <c r="DYF6" s="246"/>
      <c r="DYG6" s="246"/>
      <c r="DYH6" s="246"/>
      <c r="DYI6" s="246"/>
      <c r="DYJ6" s="246"/>
      <c r="DYK6" s="246"/>
      <c r="DYL6" s="246"/>
      <c r="DYM6" s="246"/>
      <c r="DYN6" s="246"/>
      <c r="DYO6" s="246"/>
      <c r="DYP6" s="246"/>
      <c r="DYQ6" s="246"/>
      <c r="DYR6" s="246"/>
      <c r="DYS6" s="246"/>
      <c r="DYT6" s="246"/>
      <c r="DYU6" s="246"/>
      <c r="DYV6" s="246"/>
      <c r="DYW6" s="246"/>
      <c r="DYX6" s="246"/>
      <c r="DYY6" s="246"/>
      <c r="DYZ6" s="246"/>
      <c r="DZA6" s="246"/>
      <c r="DZB6" s="246"/>
      <c r="DZC6" s="246"/>
      <c r="DZD6" s="246"/>
      <c r="DZE6" s="246"/>
      <c r="DZF6" s="246"/>
      <c r="DZG6" s="246"/>
      <c r="DZH6" s="246"/>
      <c r="DZI6" s="246"/>
      <c r="DZJ6" s="246"/>
      <c r="DZK6" s="246"/>
      <c r="DZL6" s="246"/>
      <c r="DZM6" s="246"/>
      <c r="DZN6" s="246"/>
      <c r="DZO6" s="246"/>
      <c r="DZP6" s="246"/>
      <c r="DZQ6" s="246"/>
      <c r="DZR6" s="246"/>
      <c r="DZS6" s="246"/>
      <c r="DZT6" s="246"/>
      <c r="DZU6" s="246"/>
      <c r="DZV6" s="246"/>
      <c r="DZW6" s="246"/>
      <c r="DZX6" s="246"/>
      <c r="DZY6" s="246"/>
      <c r="DZZ6" s="246"/>
      <c r="EAA6" s="246"/>
      <c r="EAB6" s="246"/>
      <c r="EAC6" s="246"/>
      <c r="EAD6" s="246"/>
      <c r="EAE6" s="246"/>
      <c r="EAF6" s="246"/>
      <c r="EAG6" s="246"/>
      <c r="EAH6" s="246"/>
      <c r="EAI6" s="246"/>
      <c r="EAJ6" s="246"/>
      <c r="EAK6" s="246"/>
      <c r="EAL6" s="246"/>
      <c r="EAM6" s="246"/>
      <c r="EAN6" s="246"/>
      <c r="EAO6" s="246"/>
      <c r="EAP6" s="246"/>
      <c r="EAQ6" s="246"/>
      <c r="EAR6" s="246"/>
      <c r="EAS6" s="246"/>
      <c r="EAT6" s="246"/>
      <c r="EAU6" s="246"/>
      <c r="EAV6" s="246"/>
      <c r="EAW6" s="246"/>
      <c r="EAX6" s="246"/>
      <c r="EAY6" s="246"/>
      <c r="EAZ6" s="246"/>
      <c r="EBA6" s="246"/>
      <c r="EBB6" s="246"/>
      <c r="EBC6" s="246"/>
      <c r="EBD6" s="246"/>
      <c r="EBE6" s="246"/>
      <c r="EBF6" s="246"/>
      <c r="EBG6" s="246"/>
      <c r="EBH6" s="246"/>
      <c r="EBI6" s="246"/>
      <c r="EBJ6" s="246"/>
      <c r="EBK6" s="246"/>
      <c r="EBL6" s="246"/>
      <c r="EBM6" s="246"/>
      <c r="EBN6" s="246"/>
      <c r="EBO6" s="246"/>
      <c r="EBP6" s="246"/>
      <c r="EBQ6" s="246"/>
      <c r="EBR6" s="246"/>
      <c r="EBS6" s="246"/>
      <c r="EBT6" s="246"/>
      <c r="EBU6" s="246"/>
      <c r="EBV6" s="246"/>
      <c r="EBW6" s="246"/>
      <c r="EBX6" s="246"/>
      <c r="EBY6" s="246"/>
      <c r="EBZ6" s="246"/>
      <c r="ECA6" s="246"/>
      <c r="ECB6" s="246"/>
      <c r="ECC6" s="246"/>
      <c r="ECD6" s="246"/>
      <c r="ECE6" s="246"/>
      <c r="ECF6" s="246"/>
      <c r="ECG6" s="246"/>
      <c r="ECH6" s="246"/>
      <c r="ECI6" s="246"/>
      <c r="ECJ6" s="246"/>
      <c r="ECK6" s="246"/>
      <c r="ECL6" s="246"/>
      <c r="ECM6" s="246"/>
      <c r="ECN6" s="246"/>
      <c r="ECO6" s="246"/>
      <c r="ECP6" s="246"/>
      <c r="ECQ6" s="246"/>
      <c r="ECR6" s="246"/>
      <c r="ECS6" s="246"/>
      <c r="ECT6" s="246"/>
      <c r="ECU6" s="246"/>
      <c r="ECV6" s="246"/>
      <c r="ECW6" s="246"/>
      <c r="ECX6" s="246"/>
      <c r="ECY6" s="246"/>
      <c r="ECZ6" s="246"/>
      <c r="EDA6" s="246"/>
      <c r="EDB6" s="246"/>
      <c r="EDC6" s="246"/>
      <c r="EDD6" s="246"/>
      <c r="EDE6" s="246"/>
      <c r="EDF6" s="246"/>
      <c r="EDG6" s="246"/>
      <c r="EDH6" s="246"/>
      <c r="EDI6" s="246"/>
      <c r="EDJ6" s="246"/>
      <c r="EDK6" s="246"/>
      <c r="EDL6" s="246"/>
      <c r="EDM6" s="246"/>
      <c r="EDN6" s="246"/>
      <c r="EDO6" s="246"/>
      <c r="EDP6" s="246"/>
      <c r="EDQ6" s="246"/>
      <c r="EDR6" s="246"/>
      <c r="EDS6" s="246"/>
      <c r="EDT6" s="246"/>
      <c r="EDU6" s="246"/>
      <c r="EDV6" s="246"/>
      <c r="EDW6" s="246"/>
      <c r="EDX6" s="246"/>
      <c r="EDY6" s="246"/>
      <c r="EDZ6" s="246"/>
      <c r="EEA6" s="246"/>
      <c r="EEB6" s="246"/>
      <c r="EEC6" s="246"/>
      <c r="EED6" s="246"/>
      <c r="EEE6" s="246"/>
      <c r="EEF6" s="246"/>
      <c r="EEG6" s="246"/>
      <c r="EEH6" s="246"/>
      <c r="EEI6" s="246"/>
      <c r="EEJ6" s="246"/>
      <c r="EEK6" s="246"/>
      <c r="EEL6" s="246"/>
      <c r="EEM6" s="246"/>
      <c r="EEN6" s="246"/>
      <c r="EEO6" s="246"/>
      <c r="EEP6" s="246"/>
      <c r="EEQ6" s="246"/>
      <c r="EER6" s="246"/>
      <c r="EES6" s="246"/>
      <c r="EET6" s="246"/>
      <c r="EEU6" s="246"/>
      <c r="EEV6" s="246"/>
      <c r="EEW6" s="246"/>
      <c r="EEX6" s="246"/>
      <c r="EEY6" s="246"/>
      <c r="EEZ6" s="246"/>
      <c r="EFA6" s="246"/>
      <c r="EFB6" s="246"/>
      <c r="EFC6" s="246"/>
      <c r="EFD6" s="246"/>
      <c r="EFE6" s="246"/>
      <c r="EFF6" s="246"/>
      <c r="EFG6" s="246"/>
      <c r="EFH6" s="246"/>
      <c r="EFI6" s="246"/>
      <c r="EFJ6" s="246"/>
      <c r="EFK6" s="246"/>
      <c r="EFL6" s="246"/>
      <c r="EFM6" s="246"/>
      <c r="EFN6" s="246"/>
      <c r="EFO6" s="246"/>
      <c r="EFP6" s="246"/>
      <c r="EFQ6" s="246"/>
      <c r="EFR6" s="246"/>
      <c r="EFS6" s="246"/>
      <c r="EFT6" s="246"/>
      <c r="EFU6" s="246"/>
      <c r="EFV6" s="246"/>
      <c r="EFW6" s="246"/>
      <c r="EFX6" s="246"/>
      <c r="EFY6" s="246"/>
      <c r="EFZ6" s="246"/>
      <c r="EGA6" s="246"/>
      <c r="EGB6" s="246"/>
      <c r="EGC6" s="246"/>
      <c r="EGD6" s="246"/>
      <c r="EGE6" s="246"/>
      <c r="EGF6" s="246"/>
      <c r="EGG6" s="246"/>
      <c r="EGH6" s="246"/>
      <c r="EGI6" s="246"/>
      <c r="EGJ6" s="246"/>
      <c r="EGK6" s="246"/>
      <c r="EGL6" s="246"/>
      <c r="EGM6" s="246"/>
      <c r="EGN6" s="246"/>
      <c r="EGO6" s="246"/>
      <c r="EGP6" s="246"/>
      <c r="EGQ6" s="246"/>
      <c r="EGR6" s="246"/>
      <c r="EGS6" s="246"/>
      <c r="EGT6" s="246"/>
      <c r="EGU6" s="246"/>
      <c r="EGV6" s="246"/>
      <c r="EGW6" s="246"/>
      <c r="EGX6" s="246"/>
      <c r="EGY6" s="246"/>
      <c r="EGZ6" s="246"/>
      <c r="EHA6" s="246"/>
      <c r="EHB6" s="246"/>
      <c r="EHC6" s="246"/>
      <c r="EHD6" s="246"/>
      <c r="EHE6" s="246"/>
      <c r="EHF6" s="246"/>
      <c r="EHG6" s="246"/>
      <c r="EHH6" s="246"/>
      <c r="EHI6" s="246"/>
      <c r="EHJ6" s="246"/>
      <c r="EHK6" s="246"/>
      <c r="EHL6" s="246"/>
      <c r="EHM6" s="246"/>
      <c r="EHN6" s="246"/>
      <c r="EHO6" s="246"/>
      <c r="EHP6" s="246"/>
      <c r="EHQ6" s="246"/>
      <c r="EHR6" s="246"/>
      <c r="EHS6" s="246"/>
      <c r="EHT6" s="246"/>
      <c r="EHU6" s="246"/>
      <c r="EHV6" s="246"/>
      <c r="EHW6" s="246"/>
      <c r="EHX6" s="246"/>
      <c r="EHY6" s="246"/>
      <c r="EHZ6" s="246"/>
      <c r="EIA6" s="246"/>
      <c r="EIB6" s="246"/>
      <c r="EIC6" s="246"/>
      <c r="EID6" s="246"/>
      <c r="EIE6" s="246"/>
      <c r="EIF6" s="246"/>
      <c r="EIG6" s="246"/>
      <c r="EIH6" s="246"/>
      <c r="EII6" s="246"/>
      <c r="EIJ6" s="246"/>
      <c r="EIK6" s="246"/>
      <c r="EIL6" s="246"/>
      <c r="EIM6" s="246"/>
      <c r="EIN6" s="246"/>
      <c r="EIO6" s="246"/>
      <c r="EIP6" s="246"/>
      <c r="EIQ6" s="246"/>
      <c r="EIR6" s="246"/>
      <c r="EIS6" s="246"/>
      <c r="EIT6" s="246"/>
      <c r="EIU6" s="246"/>
      <c r="EIV6" s="246"/>
      <c r="EIW6" s="246"/>
      <c r="EIX6" s="246"/>
      <c r="EIY6" s="246"/>
      <c r="EIZ6" s="246"/>
      <c r="EJA6" s="246"/>
      <c r="EJB6" s="246"/>
      <c r="EJC6" s="246"/>
      <c r="EJD6" s="246"/>
      <c r="EJE6" s="246"/>
      <c r="EJF6" s="246"/>
      <c r="EJG6" s="246"/>
      <c r="EJH6" s="246"/>
      <c r="EJI6" s="246"/>
      <c r="EJJ6" s="246"/>
      <c r="EJK6" s="246"/>
      <c r="EJL6" s="246"/>
      <c r="EJM6" s="246"/>
      <c r="EJN6" s="246"/>
      <c r="EJO6" s="246"/>
      <c r="EJP6" s="246"/>
      <c r="EJQ6" s="246"/>
      <c r="EJR6" s="246"/>
      <c r="EJS6" s="246"/>
      <c r="EJT6" s="246"/>
      <c r="EJU6" s="246"/>
      <c r="EJV6" s="246"/>
      <c r="EJW6" s="246"/>
      <c r="EJX6" s="246"/>
      <c r="EJY6" s="246"/>
      <c r="EJZ6" s="246"/>
      <c r="EKA6" s="246"/>
      <c r="EKB6" s="246"/>
      <c r="EKC6" s="246"/>
      <c r="EKD6" s="246"/>
      <c r="EKE6" s="246"/>
      <c r="EKF6" s="246"/>
      <c r="EKG6" s="246"/>
      <c r="EKH6" s="246"/>
      <c r="EKI6" s="246"/>
      <c r="EKJ6" s="246"/>
      <c r="EKK6" s="246"/>
      <c r="EKL6" s="246"/>
      <c r="EKM6" s="246"/>
      <c r="EKN6" s="246"/>
      <c r="EKO6" s="246"/>
      <c r="EKP6" s="246"/>
      <c r="EKQ6" s="246"/>
      <c r="EKR6" s="246"/>
      <c r="EKS6" s="246"/>
      <c r="EKT6" s="246"/>
      <c r="EKU6" s="246"/>
      <c r="EKV6" s="246"/>
      <c r="EKW6" s="246"/>
      <c r="EKX6" s="246"/>
      <c r="EKY6" s="246"/>
      <c r="EKZ6" s="246"/>
      <c r="ELA6" s="246"/>
      <c r="ELB6" s="246"/>
      <c r="ELC6" s="246"/>
      <c r="ELD6" s="246"/>
      <c r="ELE6" s="246"/>
      <c r="ELF6" s="246"/>
      <c r="ELG6" s="246"/>
      <c r="ELH6" s="246"/>
      <c r="ELI6" s="246"/>
      <c r="ELJ6" s="246"/>
      <c r="ELK6" s="246"/>
      <c r="ELL6" s="246"/>
      <c r="ELM6" s="246"/>
      <c r="ELN6" s="246"/>
      <c r="ELO6" s="246"/>
      <c r="ELP6" s="246"/>
      <c r="ELQ6" s="246"/>
      <c r="ELR6" s="246"/>
      <c r="ELS6" s="246"/>
      <c r="ELT6" s="246"/>
      <c r="ELU6" s="246"/>
      <c r="ELV6" s="246"/>
      <c r="ELW6" s="246"/>
      <c r="ELX6" s="246"/>
      <c r="ELY6" s="246"/>
      <c r="ELZ6" s="246"/>
      <c r="EMA6" s="246"/>
      <c r="EMB6" s="246"/>
      <c r="EMC6" s="246"/>
      <c r="EMD6" s="246"/>
      <c r="EME6" s="246"/>
      <c r="EMF6" s="246"/>
      <c r="EMG6" s="246"/>
      <c r="EMH6" s="246"/>
      <c r="EMI6" s="246"/>
      <c r="EMJ6" s="246"/>
      <c r="EMK6" s="246"/>
      <c r="EML6" s="246"/>
      <c r="EMM6" s="246"/>
      <c r="EMN6" s="246"/>
      <c r="EMO6" s="246"/>
      <c r="EMP6" s="246"/>
      <c r="EMQ6" s="246"/>
      <c r="EMR6" s="246"/>
      <c r="EMS6" s="246"/>
      <c r="EMT6" s="246"/>
      <c r="EMU6" s="246"/>
      <c r="EMV6" s="246"/>
      <c r="EMW6" s="246"/>
      <c r="EMX6" s="246"/>
      <c r="EMY6" s="246"/>
      <c r="EMZ6" s="246"/>
      <c r="ENA6" s="246"/>
      <c r="ENB6" s="246"/>
      <c r="ENC6" s="246"/>
      <c r="END6" s="246"/>
      <c r="ENE6" s="246"/>
      <c r="ENF6" s="246"/>
      <c r="ENG6" s="246"/>
      <c r="ENH6" s="246"/>
      <c r="ENI6" s="246"/>
      <c r="ENJ6" s="246"/>
      <c r="ENK6" s="246"/>
      <c r="ENL6" s="246"/>
      <c r="ENM6" s="246"/>
      <c r="ENN6" s="246"/>
      <c r="ENO6" s="246"/>
      <c r="ENP6" s="246"/>
      <c r="ENQ6" s="246"/>
      <c r="ENR6" s="246"/>
      <c r="ENS6" s="246"/>
      <c r="ENT6" s="246"/>
      <c r="ENU6" s="246"/>
      <c r="ENV6" s="246"/>
      <c r="ENW6" s="246"/>
      <c r="ENX6" s="246"/>
      <c r="ENY6" s="246"/>
      <c r="ENZ6" s="246"/>
      <c r="EOA6" s="246"/>
      <c r="EOB6" s="246"/>
      <c r="EOC6" s="246"/>
      <c r="EOD6" s="246"/>
      <c r="EOE6" s="246"/>
      <c r="EOF6" s="246"/>
      <c r="EOG6" s="246"/>
      <c r="EOH6" s="246"/>
      <c r="EOI6" s="246"/>
      <c r="EOJ6" s="246"/>
      <c r="EOK6" s="246"/>
      <c r="EOL6" s="246"/>
      <c r="EOM6" s="246"/>
      <c r="EON6" s="246"/>
      <c r="EOO6" s="246"/>
      <c r="EOP6" s="246"/>
      <c r="EOQ6" s="246"/>
      <c r="EOR6" s="246"/>
      <c r="EOS6" s="246"/>
      <c r="EOT6" s="246"/>
      <c r="EOU6" s="246"/>
      <c r="EOV6" s="246"/>
      <c r="EOW6" s="246"/>
      <c r="EOX6" s="246"/>
      <c r="EOY6" s="246"/>
      <c r="EOZ6" s="246"/>
      <c r="EPA6" s="246"/>
      <c r="EPB6" s="246"/>
      <c r="EPC6" s="246"/>
      <c r="EPD6" s="246"/>
      <c r="EPE6" s="246"/>
      <c r="EPF6" s="246"/>
      <c r="EPG6" s="246"/>
      <c r="EPH6" s="246"/>
      <c r="EPI6" s="246"/>
      <c r="EPJ6" s="246"/>
      <c r="EPK6" s="246"/>
      <c r="EPL6" s="246"/>
      <c r="EPM6" s="246"/>
      <c r="EPN6" s="246"/>
      <c r="EPO6" s="246"/>
      <c r="EPP6" s="246"/>
      <c r="EPQ6" s="246"/>
      <c r="EPR6" s="246"/>
      <c r="EPS6" s="246"/>
      <c r="EPT6" s="246"/>
      <c r="EPU6" s="246"/>
      <c r="EPV6" s="246"/>
      <c r="EPW6" s="246"/>
      <c r="EPX6" s="246"/>
      <c r="EPY6" s="246"/>
      <c r="EPZ6" s="246"/>
      <c r="EQA6" s="246"/>
      <c r="EQB6" s="246"/>
      <c r="EQC6" s="246"/>
      <c r="EQD6" s="246"/>
      <c r="EQE6" s="246"/>
      <c r="EQF6" s="246"/>
      <c r="EQG6" s="246"/>
      <c r="EQH6" s="246"/>
      <c r="EQI6" s="246"/>
      <c r="EQJ6" s="246"/>
      <c r="EQK6" s="246"/>
      <c r="EQL6" s="246"/>
      <c r="EQM6" s="246"/>
      <c r="EQN6" s="246"/>
      <c r="EQO6" s="246"/>
      <c r="EQP6" s="246"/>
      <c r="EQQ6" s="246"/>
      <c r="EQR6" s="246"/>
      <c r="EQS6" s="246"/>
      <c r="EQT6" s="246"/>
      <c r="EQU6" s="246"/>
      <c r="EQV6" s="246"/>
      <c r="EQW6" s="246"/>
      <c r="EQX6" s="246"/>
      <c r="EQY6" s="246"/>
      <c r="EQZ6" s="246"/>
      <c r="ERA6" s="246"/>
      <c r="ERB6" s="246"/>
      <c r="ERC6" s="246"/>
      <c r="ERD6" s="246"/>
      <c r="ERE6" s="246"/>
      <c r="ERF6" s="246"/>
      <c r="ERG6" s="246"/>
      <c r="ERH6" s="246"/>
      <c r="ERI6" s="246"/>
      <c r="ERJ6" s="246"/>
      <c r="ERK6" s="246"/>
      <c r="ERL6" s="246"/>
      <c r="ERM6" s="246"/>
      <c r="ERN6" s="246"/>
      <c r="ERO6" s="246"/>
      <c r="ERP6" s="246"/>
      <c r="ERQ6" s="246"/>
      <c r="ERR6" s="246"/>
      <c r="ERS6" s="246"/>
      <c r="ERT6" s="246"/>
      <c r="ERU6" s="246"/>
      <c r="ERV6" s="246"/>
      <c r="ERW6" s="246"/>
      <c r="ERX6" s="246"/>
      <c r="ERY6" s="246"/>
      <c r="ERZ6" s="246"/>
      <c r="ESA6" s="246"/>
      <c r="ESB6" s="246"/>
      <c r="ESC6" s="246"/>
      <c r="ESD6" s="246"/>
      <c r="ESE6" s="246"/>
      <c r="ESF6" s="246"/>
      <c r="ESG6" s="246"/>
      <c r="ESH6" s="246"/>
      <c r="ESI6" s="246"/>
      <c r="ESJ6" s="246"/>
      <c r="ESK6" s="246"/>
      <c r="ESL6" s="246"/>
      <c r="ESM6" s="246"/>
      <c r="ESN6" s="246"/>
      <c r="ESO6" s="246"/>
      <c r="ESP6" s="246"/>
      <c r="ESQ6" s="246"/>
      <c r="ESR6" s="246"/>
      <c r="ESS6" s="246"/>
      <c r="EST6" s="246"/>
      <c r="ESU6" s="246"/>
      <c r="ESV6" s="246"/>
      <c r="ESW6" s="246"/>
      <c r="ESX6" s="246"/>
      <c r="ESY6" s="246"/>
      <c r="ESZ6" s="246"/>
      <c r="ETA6" s="246"/>
      <c r="ETB6" s="246"/>
      <c r="ETC6" s="246"/>
      <c r="ETD6" s="246"/>
      <c r="ETE6" s="246"/>
      <c r="ETF6" s="246"/>
      <c r="ETG6" s="246"/>
      <c r="ETH6" s="246"/>
      <c r="ETI6" s="246"/>
      <c r="ETJ6" s="246"/>
      <c r="ETK6" s="246"/>
      <c r="ETL6" s="246"/>
      <c r="ETM6" s="246"/>
      <c r="ETN6" s="246"/>
      <c r="ETO6" s="246"/>
      <c r="ETP6" s="246"/>
      <c r="ETQ6" s="246"/>
      <c r="ETR6" s="246"/>
      <c r="ETS6" s="246"/>
      <c r="ETT6" s="246"/>
      <c r="ETU6" s="246"/>
      <c r="ETV6" s="246"/>
      <c r="ETW6" s="246"/>
      <c r="ETX6" s="246"/>
      <c r="ETY6" s="246"/>
      <c r="ETZ6" s="246"/>
      <c r="EUA6" s="246"/>
      <c r="EUB6" s="246"/>
      <c r="EUC6" s="246"/>
      <c r="EUD6" s="246"/>
      <c r="EUE6" s="246"/>
      <c r="EUF6" s="246"/>
      <c r="EUG6" s="246"/>
      <c r="EUH6" s="246"/>
      <c r="EUI6" s="246"/>
      <c r="EUJ6" s="246"/>
      <c r="EUK6" s="246"/>
      <c r="EUL6" s="246"/>
      <c r="EUM6" s="246"/>
      <c r="EUN6" s="246"/>
      <c r="EUO6" s="246"/>
      <c r="EUP6" s="246"/>
      <c r="EUQ6" s="246"/>
      <c r="EUR6" s="246"/>
      <c r="EUS6" s="246"/>
      <c r="EUT6" s="246"/>
      <c r="EUU6" s="246"/>
      <c r="EUV6" s="246"/>
      <c r="EUW6" s="246"/>
      <c r="EUX6" s="246"/>
      <c r="EUY6" s="246"/>
      <c r="EUZ6" s="246"/>
      <c r="EVA6" s="246"/>
      <c r="EVB6" s="246"/>
      <c r="EVC6" s="246"/>
      <c r="EVD6" s="246"/>
      <c r="EVE6" s="246"/>
      <c r="EVF6" s="246"/>
      <c r="EVG6" s="246"/>
      <c r="EVH6" s="246"/>
      <c r="EVI6" s="246"/>
      <c r="EVJ6" s="246"/>
      <c r="EVK6" s="246"/>
      <c r="EVL6" s="246"/>
      <c r="EVM6" s="246"/>
      <c r="EVN6" s="246"/>
      <c r="EVO6" s="246"/>
      <c r="EVP6" s="246"/>
      <c r="EVQ6" s="246"/>
      <c r="EVR6" s="246"/>
      <c r="EVS6" s="246"/>
      <c r="EVT6" s="246"/>
      <c r="EVU6" s="246"/>
      <c r="EVV6" s="246"/>
      <c r="EVW6" s="246"/>
      <c r="EVX6" s="246"/>
      <c r="EVY6" s="246"/>
      <c r="EVZ6" s="246"/>
      <c r="EWA6" s="246"/>
      <c r="EWB6" s="246"/>
      <c r="EWC6" s="246"/>
      <c r="EWD6" s="246"/>
      <c r="EWE6" s="246"/>
      <c r="EWF6" s="246"/>
      <c r="EWG6" s="246"/>
      <c r="EWH6" s="246"/>
      <c r="EWI6" s="246"/>
      <c r="EWJ6" s="246"/>
      <c r="EWK6" s="246"/>
      <c r="EWL6" s="246"/>
      <c r="EWM6" s="246"/>
      <c r="EWN6" s="246"/>
      <c r="EWO6" s="246"/>
      <c r="EWP6" s="246"/>
      <c r="EWQ6" s="246"/>
      <c r="EWR6" s="246"/>
      <c r="EWS6" s="246"/>
      <c r="EWT6" s="246"/>
      <c r="EWU6" s="246"/>
      <c r="EWV6" s="246"/>
      <c r="EWW6" s="246"/>
      <c r="EWX6" s="246"/>
      <c r="EWY6" s="246"/>
      <c r="EWZ6" s="246"/>
      <c r="EXA6" s="246"/>
      <c r="EXB6" s="246"/>
      <c r="EXC6" s="246"/>
      <c r="EXD6" s="246"/>
      <c r="EXE6" s="246"/>
      <c r="EXF6" s="246"/>
      <c r="EXG6" s="246"/>
      <c r="EXH6" s="246"/>
      <c r="EXI6" s="246"/>
      <c r="EXJ6" s="246"/>
      <c r="EXK6" s="246"/>
      <c r="EXL6" s="246"/>
      <c r="EXM6" s="246"/>
      <c r="EXN6" s="246"/>
      <c r="EXO6" s="246"/>
      <c r="EXP6" s="246"/>
      <c r="EXQ6" s="246"/>
      <c r="EXR6" s="246"/>
      <c r="EXS6" s="246"/>
      <c r="EXT6" s="246"/>
      <c r="EXU6" s="246"/>
      <c r="EXV6" s="246"/>
      <c r="EXW6" s="246"/>
      <c r="EXX6" s="246"/>
      <c r="EXY6" s="246"/>
      <c r="EXZ6" s="246"/>
      <c r="EYA6" s="246"/>
      <c r="EYB6" s="246"/>
      <c r="EYC6" s="246"/>
      <c r="EYD6" s="246"/>
      <c r="EYE6" s="246"/>
      <c r="EYF6" s="246"/>
      <c r="EYG6" s="246"/>
      <c r="EYH6" s="246"/>
      <c r="EYI6" s="246"/>
      <c r="EYJ6" s="246"/>
      <c r="EYK6" s="246"/>
      <c r="EYL6" s="246"/>
      <c r="EYM6" s="246"/>
      <c r="EYN6" s="246"/>
      <c r="EYO6" s="246"/>
      <c r="EYP6" s="246"/>
      <c r="EYQ6" s="246"/>
      <c r="EYR6" s="246"/>
      <c r="EYS6" s="246"/>
      <c r="EYT6" s="246"/>
      <c r="EYU6" s="246"/>
      <c r="EYV6" s="246"/>
      <c r="EYW6" s="246"/>
      <c r="EYX6" s="246"/>
      <c r="EYY6" s="246"/>
      <c r="EYZ6" s="246"/>
      <c r="EZA6" s="246"/>
      <c r="EZB6" s="246"/>
      <c r="EZC6" s="246"/>
      <c r="EZD6" s="246"/>
      <c r="EZE6" s="246"/>
      <c r="EZF6" s="246"/>
      <c r="EZG6" s="246"/>
      <c r="EZH6" s="246"/>
      <c r="EZI6" s="246"/>
      <c r="EZJ6" s="246"/>
      <c r="EZK6" s="246"/>
      <c r="EZL6" s="246"/>
      <c r="EZM6" s="246"/>
      <c r="EZN6" s="246"/>
      <c r="EZO6" s="246"/>
      <c r="EZP6" s="246"/>
      <c r="EZQ6" s="246"/>
      <c r="EZR6" s="246"/>
      <c r="EZS6" s="246"/>
      <c r="EZT6" s="246"/>
      <c r="EZU6" s="246"/>
      <c r="EZV6" s="246"/>
      <c r="EZW6" s="246"/>
      <c r="EZX6" s="246"/>
      <c r="EZY6" s="246"/>
      <c r="EZZ6" s="246"/>
      <c r="FAA6" s="246"/>
      <c r="FAB6" s="246"/>
      <c r="FAC6" s="246"/>
      <c r="FAD6" s="246"/>
      <c r="FAE6" s="246"/>
      <c r="FAF6" s="246"/>
      <c r="FAG6" s="246"/>
      <c r="FAH6" s="246"/>
      <c r="FAI6" s="246"/>
      <c r="FAJ6" s="246"/>
      <c r="FAK6" s="246"/>
      <c r="FAL6" s="246"/>
      <c r="FAM6" s="246"/>
      <c r="FAN6" s="246"/>
      <c r="FAO6" s="246"/>
      <c r="FAP6" s="246"/>
      <c r="FAQ6" s="246"/>
      <c r="FAR6" s="246"/>
      <c r="FAS6" s="246"/>
      <c r="FAT6" s="246"/>
      <c r="FAU6" s="246"/>
      <c r="FAV6" s="246"/>
      <c r="FAW6" s="246"/>
      <c r="FAX6" s="246"/>
      <c r="FAY6" s="246"/>
      <c r="FAZ6" s="246"/>
      <c r="FBA6" s="246"/>
      <c r="FBB6" s="246"/>
      <c r="FBC6" s="246"/>
      <c r="FBD6" s="246"/>
      <c r="FBE6" s="246"/>
      <c r="FBF6" s="246"/>
      <c r="FBG6" s="246"/>
      <c r="FBH6" s="246"/>
      <c r="FBI6" s="246"/>
      <c r="FBJ6" s="246"/>
      <c r="FBK6" s="246"/>
      <c r="FBL6" s="246"/>
      <c r="FBM6" s="246"/>
      <c r="FBN6" s="246"/>
      <c r="FBO6" s="246"/>
      <c r="FBP6" s="246"/>
      <c r="FBQ6" s="246"/>
      <c r="FBR6" s="246"/>
      <c r="FBS6" s="246"/>
      <c r="FBT6" s="246"/>
      <c r="FBU6" s="246"/>
      <c r="FBV6" s="246"/>
      <c r="FBW6" s="246"/>
      <c r="FBX6" s="246"/>
      <c r="FBY6" s="246"/>
      <c r="FBZ6" s="246"/>
      <c r="FCA6" s="246"/>
      <c r="FCB6" s="246"/>
      <c r="FCC6" s="246"/>
      <c r="FCD6" s="246"/>
      <c r="FCE6" s="246"/>
      <c r="FCF6" s="246"/>
      <c r="FCG6" s="246"/>
      <c r="FCH6" s="246"/>
      <c r="FCI6" s="246"/>
      <c r="FCJ6" s="246"/>
      <c r="FCK6" s="246"/>
      <c r="FCL6" s="246"/>
      <c r="FCM6" s="246"/>
      <c r="FCN6" s="246"/>
      <c r="FCO6" s="246"/>
      <c r="FCP6" s="246"/>
      <c r="FCQ6" s="246"/>
      <c r="FCR6" s="246"/>
      <c r="FCS6" s="246"/>
      <c r="FCT6" s="246"/>
      <c r="FCU6" s="246"/>
      <c r="FCV6" s="246"/>
      <c r="FCW6" s="246"/>
      <c r="FCX6" s="246"/>
      <c r="FCY6" s="246"/>
      <c r="FCZ6" s="246"/>
      <c r="FDA6" s="246"/>
      <c r="FDB6" s="246"/>
      <c r="FDC6" s="246"/>
      <c r="FDD6" s="246"/>
      <c r="FDE6" s="246"/>
      <c r="FDF6" s="246"/>
      <c r="FDG6" s="246"/>
      <c r="FDH6" s="246"/>
      <c r="FDI6" s="246"/>
      <c r="FDJ6" s="246"/>
      <c r="FDK6" s="246"/>
      <c r="FDL6" s="246"/>
      <c r="FDM6" s="246"/>
      <c r="FDN6" s="246"/>
      <c r="FDO6" s="246"/>
      <c r="FDP6" s="246"/>
      <c r="FDQ6" s="246"/>
      <c r="FDR6" s="246"/>
      <c r="FDS6" s="246"/>
      <c r="FDT6" s="246"/>
      <c r="FDU6" s="246"/>
      <c r="FDV6" s="246"/>
      <c r="FDW6" s="246"/>
      <c r="FDX6" s="246"/>
      <c r="FDY6" s="246"/>
      <c r="FDZ6" s="246"/>
      <c r="FEA6" s="246"/>
      <c r="FEB6" s="246"/>
      <c r="FEC6" s="246"/>
      <c r="FED6" s="246"/>
      <c r="FEE6" s="246"/>
      <c r="FEF6" s="246"/>
      <c r="FEG6" s="246"/>
      <c r="FEH6" s="246"/>
      <c r="FEI6" s="246"/>
      <c r="FEJ6" s="246"/>
      <c r="FEK6" s="246"/>
      <c r="FEL6" s="246"/>
      <c r="FEM6" s="246"/>
      <c r="FEN6" s="246"/>
      <c r="FEO6" s="246"/>
      <c r="FEP6" s="246"/>
      <c r="FEQ6" s="246"/>
      <c r="FER6" s="246"/>
      <c r="FES6" s="246"/>
      <c r="FET6" s="246"/>
      <c r="FEU6" s="246"/>
      <c r="FEV6" s="246"/>
      <c r="FEW6" s="246"/>
      <c r="FEX6" s="246"/>
      <c r="FEY6" s="246"/>
      <c r="FEZ6" s="246"/>
      <c r="FFA6" s="246"/>
      <c r="FFB6" s="246"/>
      <c r="FFC6" s="246"/>
      <c r="FFD6" s="246"/>
      <c r="FFE6" s="246"/>
      <c r="FFF6" s="246"/>
      <c r="FFG6" s="246"/>
      <c r="FFH6" s="246"/>
      <c r="FFI6" s="246"/>
      <c r="FFJ6" s="246"/>
      <c r="FFK6" s="246"/>
      <c r="FFL6" s="246"/>
      <c r="FFM6" s="246"/>
      <c r="FFN6" s="246"/>
      <c r="FFO6" s="246"/>
      <c r="FFP6" s="246"/>
      <c r="FFQ6" s="246"/>
      <c r="FFR6" s="246"/>
      <c r="FFS6" s="246"/>
      <c r="FFT6" s="246"/>
      <c r="FFU6" s="246"/>
      <c r="FFV6" s="246"/>
      <c r="FFW6" s="246"/>
      <c r="FFX6" s="246"/>
      <c r="FFY6" s="246"/>
      <c r="FFZ6" s="246"/>
      <c r="FGA6" s="246"/>
      <c r="FGB6" s="246"/>
      <c r="FGC6" s="246"/>
      <c r="FGD6" s="246"/>
      <c r="FGE6" s="246"/>
      <c r="FGF6" s="246"/>
      <c r="FGG6" s="246"/>
      <c r="FGH6" s="246"/>
      <c r="FGI6" s="246"/>
      <c r="FGJ6" s="246"/>
      <c r="FGK6" s="246"/>
      <c r="FGL6" s="246"/>
      <c r="FGM6" s="246"/>
      <c r="FGN6" s="246"/>
      <c r="FGO6" s="246"/>
      <c r="FGP6" s="246"/>
      <c r="FGQ6" s="246"/>
      <c r="FGR6" s="246"/>
      <c r="FGS6" s="246"/>
      <c r="FGT6" s="246"/>
      <c r="FGU6" s="246"/>
      <c r="FGV6" s="246"/>
      <c r="FGW6" s="246"/>
      <c r="FGX6" s="246"/>
      <c r="FGY6" s="246"/>
      <c r="FGZ6" s="246"/>
      <c r="FHA6" s="246"/>
      <c r="FHB6" s="246"/>
      <c r="FHC6" s="246"/>
      <c r="FHD6" s="246"/>
      <c r="FHE6" s="246"/>
      <c r="FHF6" s="246"/>
      <c r="FHG6" s="246"/>
      <c r="FHH6" s="246"/>
      <c r="FHI6" s="246"/>
      <c r="FHJ6" s="246"/>
      <c r="FHK6" s="246"/>
      <c r="FHL6" s="246"/>
      <c r="FHM6" s="246"/>
      <c r="FHN6" s="246"/>
      <c r="FHO6" s="246"/>
      <c r="FHP6" s="246"/>
      <c r="FHQ6" s="246"/>
      <c r="FHR6" s="246"/>
      <c r="FHS6" s="246"/>
      <c r="FHT6" s="246"/>
      <c r="FHU6" s="246"/>
      <c r="FHV6" s="246"/>
      <c r="FHW6" s="246"/>
      <c r="FHX6" s="246"/>
      <c r="FHY6" s="246"/>
      <c r="FHZ6" s="246"/>
      <c r="FIA6" s="246"/>
      <c r="FIB6" s="246"/>
      <c r="FIC6" s="246"/>
      <c r="FID6" s="246"/>
      <c r="FIE6" s="246"/>
      <c r="FIF6" s="246"/>
      <c r="FIG6" s="246"/>
      <c r="FIH6" s="246"/>
      <c r="FII6" s="246"/>
      <c r="FIJ6" s="246"/>
      <c r="FIK6" s="246"/>
      <c r="FIL6" s="246"/>
      <c r="FIM6" s="246"/>
      <c r="FIN6" s="246"/>
      <c r="FIO6" s="246"/>
      <c r="FIP6" s="246"/>
      <c r="FIQ6" s="246"/>
      <c r="FIR6" s="246"/>
      <c r="FIS6" s="246"/>
      <c r="FIT6" s="246"/>
      <c r="FIU6" s="246"/>
      <c r="FIV6" s="246"/>
      <c r="FIW6" s="246"/>
      <c r="FIX6" s="246"/>
      <c r="FIY6" s="246"/>
      <c r="FIZ6" s="246"/>
      <c r="FJA6" s="246"/>
      <c r="FJB6" s="246"/>
      <c r="FJC6" s="246"/>
      <c r="FJD6" s="246"/>
      <c r="FJE6" s="246"/>
      <c r="FJF6" s="246"/>
      <c r="FJG6" s="246"/>
      <c r="FJH6" s="246"/>
      <c r="FJI6" s="246"/>
      <c r="FJJ6" s="246"/>
      <c r="FJK6" s="246"/>
      <c r="FJL6" s="246"/>
      <c r="FJM6" s="246"/>
      <c r="FJN6" s="246"/>
      <c r="FJO6" s="246"/>
      <c r="FJP6" s="246"/>
      <c r="FJQ6" s="246"/>
      <c r="FJR6" s="246"/>
      <c r="FJS6" s="246"/>
      <c r="FJT6" s="246"/>
      <c r="FJU6" s="246"/>
      <c r="FJV6" s="246"/>
      <c r="FJW6" s="246"/>
      <c r="FJX6" s="246"/>
      <c r="FJY6" s="246"/>
      <c r="FJZ6" s="246"/>
      <c r="FKA6" s="246"/>
      <c r="FKB6" s="246"/>
      <c r="FKC6" s="246"/>
      <c r="FKD6" s="246"/>
      <c r="FKE6" s="246"/>
      <c r="FKF6" s="246"/>
      <c r="FKG6" s="246"/>
      <c r="FKH6" s="246"/>
      <c r="FKI6" s="246"/>
      <c r="FKJ6" s="246"/>
      <c r="FKK6" s="246"/>
      <c r="FKL6" s="246"/>
      <c r="FKM6" s="246"/>
      <c r="FKN6" s="246"/>
      <c r="FKO6" s="246"/>
      <c r="FKP6" s="246"/>
      <c r="FKQ6" s="246"/>
      <c r="FKR6" s="246"/>
      <c r="FKS6" s="246"/>
      <c r="FKT6" s="246"/>
      <c r="FKU6" s="246"/>
      <c r="FKV6" s="246"/>
      <c r="FKW6" s="246"/>
      <c r="FKX6" s="246"/>
      <c r="FKY6" s="246"/>
      <c r="FKZ6" s="246"/>
      <c r="FLA6" s="246"/>
      <c r="FLB6" s="246"/>
      <c r="FLC6" s="246"/>
      <c r="FLD6" s="246"/>
      <c r="FLE6" s="246"/>
      <c r="FLF6" s="246"/>
      <c r="FLG6" s="246"/>
      <c r="FLH6" s="246"/>
      <c r="FLI6" s="246"/>
      <c r="FLJ6" s="246"/>
      <c r="FLK6" s="246"/>
      <c r="FLL6" s="246"/>
      <c r="FLM6" s="246"/>
      <c r="FLN6" s="246"/>
      <c r="FLO6" s="246"/>
      <c r="FLP6" s="246"/>
      <c r="FLQ6" s="246"/>
      <c r="FLR6" s="246"/>
      <c r="FLS6" s="246"/>
      <c r="FLT6" s="246"/>
      <c r="FLU6" s="246"/>
      <c r="FLV6" s="246"/>
      <c r="FLW6" s="246"/>
      <c r="FLX6" s="246"/>
      <c r="FLY6" s="246"/>
      <c r="FLZ6" s="246"/>
      <c r="FMA6" s="246"/>
      <c r="FMB6" s="246"/>
      <c r="FMC6" s="246"/>
      <c r="FMD6" s="246"/>
      <c r="FME6" s="246"/>
      <c r="FMF6" s="246"/>
      <c r="FMG6" s="246"/>
      <c r="FMH6" s="246"/>
      <c r="FMI6" s="246"/>
      <c r="FMJ6" s="246"/>
      <c r="FMK6" s="246"/>
      <c r="FML6" s="246"/>
      <c r="FMM6" s="246"/>
      <c r="FMN6" s="246"/>
      <c r="FMO6" s="246"/>
      <c r="FMP6" s="246"/>
      <c r="FMQ6" s="246"/>
      <c r="FMR6" s="246"/>
      <c r="FMS6" s="246"/>
      <c r="FMT6" s="246"/>
      <c r="FMU6" s="246"/>
      <c r="FMV6" s="246"/>
      <c r="FMW6" s="246"/>
      <c r="FMX6" s="246"/>
      <c r="FMY6" s="246"/>
      <c r="FMZ6" s="246"/>
      <c r="FNA6" s="246"/>
      <c r="FNB6" s="246"/>
      <c r="FNC6" s="246"/>
      <c r="FND6" s="246"/>
      <c r="FNE6" s="246"/>
      <c r="FNF6" s="246"/>
      <c r="FNG6" s="246"/>
      <c r="FNH6" s="246"/>
      <c r="FNI6" s="246"/>
      <c r="FNJ6" s="246"/>
      <c r="FNK6" s="246"/>
      <c r="FNL6" s="246"/>
      <c r="FNM6" s="246"/>
      <c r="FNN6" s="246"/>
      <c r="FNO6" s="246"/>
      <c r="FNP6" s="246"/>
      <c r="FNQ6" s="246"/>
      <c r="FNR6" s="246"/>
      <c r="FNS6" s="246"/>
      <c r="FNT6" s="246"/>
      <c r="FNU6" s="246"/>
      <c r="FNV6" s="246"/>
      <c r="FNW6" s="246"/>
      <c r="FNX6" s="246"/>
      <c r="FNY6" s="246"/>
      <c r="FNZ6" s="246"/>
      <c r="FOA6" s="246"/>
      <c r="FOB6" s="246"/>
      <c r="FOC6" s="246"/>
      <c r="FOD6" s="246"/>
      <c r="FOE6" s="246"/>
      <c r="FOF6" s="246"/>
      <c r="FOG6" s="246"/>
      <c r="FOH6" s="246"/>
      <c r="FOI6" s="246"/>
      <c r="FOJ6" s="246"/>
      <c r="FOK6" s="246"/>
      <c r="FOL6" s="246"/>
      <c r="FOM6" s="246"/>
      <c r="FON6" s="246"/>
      <c r="FOO6" s="246"/>
      <c r="FOP6" s="246"/>
      <c r="FOQ6" s="246"/>
      <c r="FOR6" s="246"/>
      <c r="FOS6" s="246"/>
      <c r="FOT6" s="246"/>
      <c r="FOU6" s="246"/>
      <c r="FOV6" s="246"/>
      <c r="FOW6" s="246"/>
      <c r="FOX6" s="246"/>
      <c r="FOY6" s="246"/>
      <c r="FOZ6" s="246"/>
      <c r="FPA6" s="246"/>
      <c r="FPB6" s="246"/>
      <c r="FPC6" s="246"/>
      <c r="FPD6" s="246"/>
      <c r="FPE6" s="246"/>
      <c r="FPF6" s="246"/>
      <c r="FPG6" s="246"/>
      <c r="FPH6" s="246"/>
      <c r="FPI6" s="246"/>
      <c r="FPJ6" s="246"/>
      <c r="FPK6" s="246"/>
      <c r="FPL6" s="246"/>
      <c r="FPM6" s="246"/>
      <c r="FPN6" s="246"/>
      <c r="FPO6" s="246"/>
      <c r="FPP6" s="246"/>
      <c r="FPQ6" s="246"/>
      <c r="FPR6" s="246"/>
      <c r="FPS6" s="246"/>
      <c r="FPT6" s="246"/>
      <c r="FPU6" s="246"/>
      <c r="FPV6" s="246"/>
      <c r="FPW6" s="246"/>
      <c r="FPX6" s="246"/>
      <c r="FPY6" s="246"/>
      <c r="FPZ6" s="246"/>
      <c r="FQA6" s="246"/>
      <c r="FQB6" s="246"/>
      <c r="FQC6" s="246"/>
      <c r="FQD6" s="246"/>
      <c r="FQE6" s="246"/>
      <c r="FQF6" s="246"/>
      <c r="FQG6" s="246"/>
      <c r="FQH6" s="246"/>
      <c r="FQI6" s="246"/>
      <c r="FQJ6" s="246"/>
      <c r="FQK6" s="246"/>
      <c r="FQL6" s="246"/>
      <c r="FQM6" s="246"/>
      <c r="FQN6" s="246"/>
      <c r="FQO6" s="246"/>
      <c r="FQP6" s="246"/>
      <c r="FQQ6" s="246"/>
      <c r="FQR6" s="246"/>
      <c r="FQS6" s="246"/>
      <c r="FQT6" s="246"/>
      <c r="FQU6" s="246"/>
      <c r="FQV6" s="246"/>
      <c r="FQW6" s="246"/>
      <c r="FQX6" s="246"/>
      <c r="FQY6" s="246"/>
      <c r="FQZ6" s="246"/>
      <c r="FRA6" s="246"/>
      <c r="FRB6" s="246"/>
      <c r="FRC6" s="246"/>
      <c r="FRD6" s="246"/>
      <c r="FRE6" s="246"/>
      <c r="FRF6" s="246"/>
      <c r="FRG6" s="246"/>
      <c r="FRH6" s="246"/>
      <c r="FRI6" s="246"/>
      <c r="FRJ6" s="246"/>
      <c r="FRK6" s="246"/>
      <c r="FRL6" s="246"/>
      <c r="FRM6" s="246"/>
      <c r="FRN6" s="246"/>
      <c r="FRO6" s="246"/>
      <c r="FRP6" s="246"/>
      <c r="FRQ6" s="246"/>
      <c r="FRR6" s="246"/>
      <c r="FRS6" s="246"/>
      <c r="FRT6" s="246"/>
      <c r="FRU6" s="246"/>
      <c r="FRV6" s="246"/>
      <c r="FRW6" s="246"/>
      <c r="FRX6" s="246"/>
      <c r="FRY6" s="246"/>
      <c r="FRZ6" s="246"/>
      <c r="FSA6" s="246"/>
      <c r="FSB6" s="246"/>
      <c r="FSC6" s="246"/>
      <c r="FSD6" s="246"/>
      <c r="FSE6" s="246"/>
      <c r="FSF6" s="246"/>
      <c r="FSG6" s="246"/>
      <c r="FSH6" s="246"/>
      <c r="FSI6" s="246"/>
      <c r="FSJ6" s="246"/>
      <c r="FSK6" s="246"/>
      <c r="FSL6" s="246"/>
      <c r="FSM6" s="246"/>
      <c r="FSN6" s="246"/>
      <c r="FSO6" s="246"/>
      <c r="FSP6" s="246"/>
      <c r="FSQ6" s="246"/>
      <c r="FSR6" s="246"/>
      <c r="FSS6" s="246"/>
      <c r="FST6" s="246"/>
      <c r="FSU6" s="246"/>
      <c r="FSV6" s="246"/>
      <c r="FSW6" s="246"/>
      <c r="FSX6" s="246"/>
      <c r="FSY6" s="246"/>
      <c r="FSZ6" s="246"/>
      <c r="FTA6" s="246"/>
      <c r="FTB6" s="246"/>
      <c r="FTC6" s="246"/>
      <c r="FTD6" s="246"/>
      <c r="FTE6" s="246"/>
      <c r="FTF6" s="246"/>
      <c r="FTG6" s="246"/>
      <c r="FTH6" s="246"/>
      <c r="FTI6" s="246"/>
      <c r="FTJ6" s="246"/>
      <c r="FTK6" s="246"/>
      <c r="FTL6" s="246"/>
      <c r="FTM6" s="246"/>
      <c r="FTN6" s="246"/>
      <c r="FTO6" s="246"/>
      <c r="FTP6" s="246"/>
      <c r="FTQ6" s="246"/>
      <c r="FTR6" s="246"/>
      <c r="FTS6" s="246"/>
      <c r="FTT6" s="246"/>
      <c r="FTU6" s="246"/>
      <c r="FTV6" s="246"/>
      <c r="FTW6" s="246"/>
      <c r="FTX6" s="246"/>
      <c r="FTY6" s="246"/>
      <c r="FTZ6" s="246"/>
      <c r="FUA6" s="246"/>
      <c r="FUB6" s="246"/>
      <c r="FUC6" s="246"/>
      <c r="FUD6" s="246"/>
      <c r="FUE6" s="246"/>
      <c r="FUF6" s="246"/>
      <c r="FUG6" s="246"/>
      <c r="FUH6" s="246"/>
      <c r="FUI6" s="246"/>
      <c r="FUJ6" s="246"/>
      <c r="FUK6" s="246"/>
      <c r="FUL6" s="246"/>
      <c r="FUM6" s="246"/>
      <c r="FUN6" s="246"/>
      <c r="FUO6" s="246"/>
      <c r="FUP6" s="246"/>
      <c r="FUQ6" s="246"/>
      <c r="FUR6" s="246"/>
      <c r="FUS6" s="246"/>
      <c r="FUT6" s="246"/>
      <c r="FUU6" s="246"/>
      <c r="FUV6" s="246"/>
      <c r="FUW6" s="246"/>
      <c r="FUX6" s="246"/>
      <c r="FUY6" s="246"/>
      <c r="FUZ6" s="246"/>
      <c r="FVA6" s="246"/>
      <c r="FVB6" s="246"/>
      <c r="FVC6" s="246"/>
      <c r="FVD6" s="246"/>
      <c r="FVE6" s="246"/>
      <c r="FVF6" s="246"/>
      <c r="FVG6" s="246"/>
      <c r="FVH6" s="246"/>
      <c r="FVI6" s="246"/>
      <c r="FVJ6" s="246"/>
      <c r="FVK6" s="246"/>
      <c r="FVL6" s="246"/>
      <c r="FVM6" s="246"/>
      <c r="FVN6" s="246"/>
      <c r="FVO6" s="246"/>
      <c r="FVP6" s="246"/>
      <c r="FVQ6" s="246"/>
      <c r="FVR6" s="246"/>
      <c r="FVS6" s="246"/>
      <c r="FVT6" s="246"/>
      <c r="FVU6" s="246"/>
      <c r="FVV6" s="246"/>
      <c r="FVW6" s="246"/>
      <c r="FVX6" s="246"/>
      <c r="FVY6" s="246"/>
      <c r="FVZ6" s="246"/>
      <c r="FWA6" s="246"/>
      <c r="FWB6" s="246"/>
      <c r="FWC6" s="246"/>
      <c r="FWD6" s="246"/>
      <c r="FWE6" s="246"/>
      <c r="FWF6" s="246"/>
      <c r="FWG6" s="246"/>
      <c r="FWH6" s="246"/>
      <c r="FWI6" s="246"/>
      <c r="FWJ6" s="246"/>
      <c r="FWK6" s="246"/>
      <c r="FWL6" s="246"/>
      <c r="FWM6" s="246"/>
      <c r="FWN6" s="246"/>
      <c r="FWO6" s="246"/>
      <c r="FWP6" s="246"/>
      <c r="FWQ6" s="246"/>
      <c r="FWR6" s="246"/>
      <c r="FWS6" s="246"/>
      <c r="FWT6" s="246"/>
      <c r="FWU6" s="246"/>
      <c r="FWV6" s="246"/>
      <c r="FWW6" s="246"/>
      <c r="FWX6" s="246"/>
      <c r="FWY6" s="246"/>
      <c r="FWZ6" s="246"/>
      <c r="FXA6" s="246"/>
      <c r="FXB6" s="246"/>
      <c r="FXC6" s="246"/>
      <c r="FXD6" s="246"/>
      <c r="FXE6" s="246"/>
      <c r="FXF6" s="246"/>
      <c r="FXG6" s="246"/>
      <c r="FXH6" s="246"/>
      <c r="FXI6" s="246"/>
      <c r="FXJ6" s="246"/>
      <c r="FXK6" s="246"/>
      <c r="FXL6" s="246"/>
      <c r="FXM6" s="246"/>
      <c r="FXN6" s="246"/>
      <c r="FXO6" s="246"/>
      <c r="FXP6" s="246"/>
      <c r="FXQ6" s="246"/>
      <c r="FXR6" s="246"/>
      <c r="FXS6" s="246"/>
      <c r="FXT6" s="246"/>
      <c r="FXU6" s="246"/>
      <c r="FXV6" s="246"/>
      <c r="FXW6" s="246"/>
      <c r="FXX6" s="246"/>
      <c r="FXY6" s="246"/>
      <c r="FXZ6" s="246"/>
      <c r="FYA6" s="246"/>
      <c r="FYB6" s="246"/>
      <c r="FYC6" s="246"/>
      <c r="FYD6" s="246"/>
      <c r="FYE6" s="246"/>
      <c r="FYF6" s="246"/>
      <c r="FYG6" s="246"/>
      <c r="FYH6" s="246"/>
      <c r="FYI6" s="246"/>
      <c r="FYJ6" s="246"/>
      <c r="FYK6" s="246"/>
      <c r="FYL6" s="246"/>
      <c r="FYM6" s="246"/>
      <c r="FYN6" s="246"/>
      <c r="FYO6" s="246"/>
      <c r="FYP6" s="246"/>
      <c r="FYQ6" s="246"/>
      <c r="FYR6" s="246"/>
      <c r="FYS6" s="246"/>
      <c r="FYT6" s="246"/>
      <c r="FYU6" s="246"/>
      <c r="FYV6" s="246"/>
      <c r="FYW6" s="246"/>
      <c r="FYX6" s="246"/>
      <c r="FYY6" s="246"/>
      <c r="FYZ6" s="246"/>
      <c r="FZA6" s="246"/>
      <c r="FZB6" s="246"/>
      <c r="FZC6" s="246"/>
      <c r="FZD6" s="246"/>
      <c r="FZE6" s="246"/>
      <c r="FZF6" s="246"/>
      <c r="FZG6" s="246"/>
      <c r="FZH6" s="246"/>
      <c r="FZI6" s="246"/>
      <c r="FZJ6" s="246"/>
      <c r="FZK6" s="246"/>
      <c r="FZL6" s="246"/>
      <c r="FZM6" s="246"/>
      <c r="FZN6" s="246"/>
      <c r="FZO6" s="246"/>
      <c r="FZP6" s="246"/>
      <c r="FZQ6" s="246"/>
      <c r="FZR6" s="246"/>
      <c r="FZS6" s="246"/>
      <c r="FZT6" s="246"/>
      <c r="FZU6" s="246"/>
      <c r="FZV6" s="246"/>
      <c r="FZW6" s="246"/>
      <c r="FZX6" s="246"/>
      <c r="FZY6" s="246"/>
      <c r="FZZ6" s="246"/>
      <c r="GAA6" s="246"/>
      <c r="GAB6" s="246"/>
      <c r="GAC6" s="246"/>
      <c r="GAD6" s="246"/>
      <c r="GAE6" s="246"/>
      <c r="GAF6" s="246"/>
      <c r="GAG6" s="246"/>
      <c r="GAH6" s="246"/>
      <c r="GAI6" s="246"/>
      <c r="GAJ6" s="246"/>
      <c r="GAK6" s="246"/>
      <c r="GAL6" s="246"/>
      <c r="GAM6" s="246"/>
      <c r="GAN6" s="246"/>
      <c r="GAO6" s="246"/>
      <c r="GAP6" s="246"/>
      <c r="GAQ6" s="246"/>
      <c r="GAR6" s="246"/>
      <c r="GAS6" s="246"/>
      <c r="GAT6" s="246"/>
      <c r="GAU6" s="246"/>
      <c r="GAV6" s="246"/>
      <c r="GAW6" s="246"/>
      <c r="GAX6" s="246"/>
      <c r="GAY6" s="246"/>
      <c r="GAZ6" s="246"/>
      <c r="GBA6" s="246"/>
      <c r="GBB6" s="246"/>
      <c r="GBC6" s="246"/>
      <c r="GBD6" s="246"/>
      <c r="GBE6" s="246"/>
      <c r="GBF6" s="246"/>
      <c r="GBG6" s="246"/>
      <c r="GBH6" s="246"/>
      <c r="GBI6" s="246"/>
      <c r="GBJ6" s="246"/>
      <c r="GBK6" s="246"/>
      <c r="GBL6" s="246"/>
      <c r="GBM6" s="246"/>
      <c r="GBN6" s="246"/>
      <c r="GBO6" s="246"/>
      <c r="GBP6" s="246"/>
      <c r="GBQ6" s="246"/>
      <c r="GBR6" s="246"/>
      <c r="GBS6" s="246"/>
      <c r="GBT6" s="246"/>
      <c r="GBU6" s="246"/>
      <c r="GBV6" s="246"/>
      <c r="GBW6" s="246"/>
      <c r="GBX6" s="246"/>
      <c r="GBY6" s="246"/>
      <c r="GBZ6" s="246"/>
      <c r="GCA6" s="246"/>
      <c r="GCB6" s="246"/>
      <c r="GCC6" s="246"/>
      <c r="GCD6" s="246"/>
      <c r="GCE6" s="246"/>
      <c r="GCF6" s="246"/>
      <c r="GCG6" s="246"/>
      <c r="GCH6" s="246"/>
      <c r="GCI6" s="246"/>
      <c r="GCJ6" s="246"/>
      <c r="GCK6" s="246"/>
      <c r="GCL6" s="246"/>
      <c r="GCM6" s="246"/>
      <c r="GCN6" s="246"/>
      <c r="GCO6" s="246"/>
      <c r="GCP6" s="246"/>
      <c r="GCQ6" s="246"/>
      <c r="GCR6" s="246"/>
      <c r="GCS6" s="246"/>
      <c r="GCT6" s="246"/>
      <c r="GCU6" s="246"/>
      <c r="GCV6" s="246"/>
      <c r="GCW6" s="246"/>
      <c r="GCX6" s="246"/>
      <c r="GCY6" s="246"/>
      <c r="GCZ6" s="246"/>
      <c r="GDA6" s="246"/>
      <c r="GDB6" s="246"/>
      <c r="GDC6" s="246"/>
      <c r="GDD6" s="246"/>
      <c r="GDE6" s="246"/>
      <c r="GDF6" s="246"/>
      <c r="GDG6" s="246"/>
      <c r="GDH6" s="246"/>
      <c r="GDI6" s="246"/>
      <c r="GDJ6" s="246"/>
      <c r="GDK6" s="246"/>
      <c r="GDL6" s="246"/>
      <c r="GDM6" s="246"/>
      <c r="GDN6" s="246"/>
      <c r="GDO6" s="246"/>
      <c r="GDP6" s="246"/>
      <c r="GDQ6" s="246"/>
      <c r="GDR6" s="246"/>
      <c r="GDS6" s="246"/>
      <c r="GDT6" s="246"/>
      <c r="GDU6" s="246"/>
      <c r="GDV6" s="246"/>
      <c r="GDW6" s="246"/>
      <c r="GDX6" s="246"/>
      <c r="GDY6" s="246"/>
      <c r="GDZ6" s="246"/>
      <c r="GEA6" s="246"/>
      <c r="GEB6" s="246"/>
      <c r="GEC6" s="246"/>
      <c r="GED6" s="246"/>
      <c r="GEE6" s="246"/>
      <c r="GEF6" s="246"/>
      <c r="GEG6" s="246"/>
      <c r="GEH6" s="246"/>
      <c r="GEI6" s="246"/>
      <c r="GEJ6" s="246"/>
      <c r="GEK6" s="246"/>
      <c r="GEL6" s="246"/>
      <c r="GEM6" s="246"/>
      <c r="GEN6" s="246"/>
      <c r="GEO6" s="246"/>
      <c r="GEP6" s="246"/>
      <c r="GEQ6" s="246"/>
      <c r="GER6" s="246"/>
      <c r="GES6" s="246"/>
      <c r="GET6" s="246"/>
      <c r="GEU6" s="246"/>
      <c r="GEV6" s="246"/>
      <c r="GEW6" s="246"/>
      <c r="GEX6" s="246"/>
      <c r="GEY6" s="246"/>
      <c r="GEZ6" s="246"/>
      <c r="GFA6" s="246"/>
      <c r="GFB6" s="246"/>
      <c r="GFC6" s="246"/>
      <c r="GFD6" s="246"/>
      <c r="GFE6" s="246"/>
      <c r="GFF6" s="246"/>
      <c r="GFG6" s="246"/>
      <c r="GFH6" s="246"/>
      <c r="GFI6" s="246"/>
      <c r="GFJ6" s="246"/>
      <c r="GFK6" s="246"/>
      <c r="GFL6" s="246"/>
      <c r="GFM6" s="246"/>
      <c r="GFN6" s="246"/>
      <c r="GFO6" s="246"/>
      <c r="GFP6" s="246"/>
      <c r="GFQ6" s="246"/>
      <c r="GFR6" s="246"/>
      <c r="GFS6" s="246"/>
      <c r="GFT6" s="246"/>
      <c r="GFU6" s="246"/>
      <c r="GFV6" s="246"/>
      <c r="GFW6" s="246"/>
      <c r="GFX6" s="246"/>
      <c r="GFY6" s="246"/>
      <c r="GFZ6" s="246"/>
      <c r="GGA6" s="246"/>
      <c r="GGB6" s="246"/>
      <c r="GGC6" s="246"/>
      <c r="GGD6" s="246"/>
      <c r="GGE6" s="246"/>
      <c r="GGF6" s="246"/>
      <c r="GGG6" s="246"/>
      <c r="GGH6" s="246"/>
      <c r="GGI6" s="246"/>
      <c r="GGJ6" s="246"/>
      <c r="GGK6" s="246"/>
      <c r="GGL6" s="246"/>
      <c r="GGM6" s="246"/>
      <c r="GGN6" s="246"/>
      <c r="GGO6" s="246"/>
      <c r="GGP6" s="246"/>
      <c r="GGQ6" s="246"/>
      <c r="GGR6" s="246"/>
      <c r="GGS6" s="246"/>
      <c r="GGT6" s="246"/>
      <c r="GGU6" s="246"/>
      <c r="GGV6" s="246"/>
      <c r="GGW6" s="246"/>
      <c r="GGX6" s="246"/>
      <c r="GGY6" s="246"/>
      <c r="GGZ6" s="246"/>
      <c r="GHA6" s="246"/>
      <c r="GHB6" s="246"/>
      <c r="GHC6" s="246"/>
      <c r="GHD6" s="246"/>
      <c r="GHE6" s="246"/>
      <c r="GHF6" s="246"/>
      <c r="GHG6" s="246"/>
      <c r="GHH6" s="246"/>
      <c r="GHI6" s="246"/>
      <c r="GHJ6" s="246"/>
      <c r="GHK6" s="246"/>
      <c r="GHL6" s="246"/>
      <c r="GHM6" s="246"/>
      <c r="GHN6" s="246"/>
      <c r="GHO6" s="246"/>
      <c r="GHP6" s="246"/>
      <c r="GHQ6" s="246"/>
      <c r="GHR6" s="246"/>
      <c r="GHS6" s="246"/>
      <c r="GHT6" s="246"/>
      <c r="GHU6" s="246"/>
      <c r="GHV6" s="246"/>
      <c r="GHW6" s="246"/>
      <c r="GHX6" s="246"/>
      <c r="GHY6" s="246"/>
      <c r="GHZ6" s="246"/>
      <c r="GIA6" s="246"/>
      <c r="GIB6" s="246"/>
      <c r="GIC6" s="246"/>
      <c r="GID6" s="246"/>
      <c r="GIE6" s="246"/>
      <c r="GIF6" s="246"/>
      <c r="GIG6" s="246"/>
      <c r="GIH6" s="246"/>
      <c r="GII6" s="246"/>
      <c r="GIJ6" s="246"/>
      <c r="GIK6" s="246"/>
      <c r="GIL6" s="246"/>
      <c r="GIM6" s="246"/>
      <c r="GIN6" s="246"/>
      <c r="GIO6" s="246"/>
      <c r="GIP6" s="246"/>
      <c r="GIQ6" s="246"/>
      <c r="GIR6" s="246"/>
      <c r="GIS6" s="246"/>
      <c r="GIT6" s="246"/>
      <c r="GIU6" s="246"/>
      <c r="GIV6" s="246"/>
      <c r="GIW6" s="246"/>
      <c r="GIX6" s="246"/>
      <c r="GIY6" s="246"/>
      <c r="GIZ6" s="246"/>
      <c r="GJA6" s="246"/>
      <c r="GJB6" s="246"/>
      <c r="GJC6" s="246"/>
      <c r="GJD6" s="246"/>
      <c r="GJE6" s="246"/>
      <c r="GJF6" s="246"/>
      <c r="GJG6" s="246"/>
      <c r="GJH6" s="246"/>
      <c r="GJI6" s="246"/>
      <c r="GJJ6" s="246"/>
      <c r="GJK6" s="246"/>
      <c r="GJL6" s="246"/>
      <c r="GJM6" s="246"/>
      <c r="GJN6" s="246"/>
      <c r="GJO6" s="246"/>
      <c r="GJP6" s="246"/>
      <c r="GJQ6" s="246"/>
      <c r="GJR6" s="246"/>
      <c r="GJS6" s="246"/>
      <c r="GJT6" s="246"/>
      <c r="GJU6" s="246"/>
      <c r="GJV6" s="246"/>
      <c r="GJW6" s="246"/>
      <c r="GJX6" s="246"/>
      <c r="GJY6" s="246"/>
      <c r="GJZ6" s="246"/>
      <c r="GKA6" s="246"/>
      <c r="GKB6" s="246"/>
      <c r="GKC6" s="246"/>
      <c r="GKD6" s="246"/>
      <c r="GKE6" s="246"/>
      <c r="GKF6" s="246"/>
      <c r="GKG6" s="246"/>
      <c r="GKH6" s="246"/>
      <c r="GKI6" s="246"/>
      <c r="GKJ6" s="246"/>
      <c r="GKK6" s="246"/>
      <c r="GKL6" s="246"/>
      <c r="GKM6" s="246"/>
      <c r="GKN6" s="246"/>
      <c r="GKO6" s="246"/>
      <c r="GKP6" s="246"/>
      <c r="GKQ6" s="246"/>
      <c r="GKR6" s="246"/>
      <c r="GKS6" s="246"/>
      <c r="GKT6" s="246"/>
      <c r="GKU6" s="246"/>
      <c r="GKV6" s="246"/>
      <c r="GKW6" s="246"/>
      <c r="GKX6" s="246"/>
      <c r="GKY6" s="246"/>
      <c r="GKZ6" s="246"/>
      <c r="GLA6" s="246"/>
      <c r="GLB6" s="246"/>
      <c r="GLC6" s="246"/>
      <c r="GLD6" s="246"/>
      <c r="GLE6" s="246"/>
      <c r="GLF6" s="246"/>
      <c r="GLG6" s="246"/>
      <c r="GLH6" s="246"/>
      <c r="GLI6" s="246"/>
      <c r="GLJ6" s="246"/>
      <c r="GLK6" s="246"/>
      <c r="GLL6" s="246"/>
      <c r="GLM6" s="246"/>
      <c r="GLN6" s="246"/>
      <c r="GLO6" s="246"/>
      <c r="GLP6" s="246"/>
      <c r="GLQ6" s="246"/>
      <c r="GLR6" s="246"/>
      <c r="GLS6" s="246"/>
      <c r="GLT6" s="246"/>
      <c r="GLU6" s="246"/>
      <c r="GLV6" s="246"/>
      <c r="GLW6" s="246"/>
      <c r="GLX6" s="246"/>
      <c r="GLY6" s="246"/>
      <c r="GLZ6" s="246"/>
      <c r="GMA6" s="246"/>
      <c r="GMB6" s="246"/>
      <c r="GMC6" s="246"/>
      <c r="GMD6" s="246"/>
      <c r="GME6" s="246"/>
      <c r="GMF6" s="246"/>
      <c r="GMG6" s="246"/>
      <c r="GMH6" s="246"/>
      <c r="GMI6" s="246"/>
      <c r="GMJ6" s="246"/>
      <c r="GMK6" s="246"/>
      <c r="GML6" s="246"/>
      <c r="GMM6" s="246"/>
      <c r="GMN6" s="246"/>
      <c r="GMO6" s="246"/>
      <c r="GMP6" s="246"/>
      <c r="GMQ6" s="246"/>
      <c r="GMR6" s="246"/>
      <c r="GMS6" s="246"/>
      <c r="GMT6" s="246"/>
      <c r="GMU6" s="246"/>
      <c r="GMV6" s="246"/>
      <c r="GMW6" s="246"/>
      <c r="GMX6" s="246"/>
      <c r="GMY6" s="246"/>
      <c r="GMZ6" s="246"/>
      <c r="GNA6" s="246"/>
      <c r="GNB6" s="246"/>
      <c r="GNC6" s="246"/>
      <c r="GND6" s="246"/>
      <c r="GNE6" s="246"/>
      <c r="GNF6" s="246"/>
      <c r="GNG6" s="246"/>
      <c r="GNH6" s="246"/>
      <c r="GNI6" s="246"/>
      <c r="GNJ6" s="246"/>
      <c r="GNK6" s="246"/>
      <c r="GNL6" s="246"/>
      <c r="GNM6" s="246"/>
      <c r="GNN6" s="246"/>
      <c r="GNO6" s="246"/>
      <c r="GNP6" s="246"/>
      <c r="GNQ6" s="246"/>
      <c r="GNR6" s="246"/>
      <c r="GNS6" s="246"/>
      <c r="GNT6" s="246"/>
      <c r="GNU6" s="246"/>
      <c r="GNV6" s="246"/>
      <c r="GNW6" s="246"/>
      <c r="GNX6" s="246"/>
      <c r="GNY6" s="246"/>
      <c r="GNZ6" s="246"/>
      <c r="GOA6" s="246"/>
      <c r="GOB6" s="246"/>
      <c r="GOC6" s="246"/>
      <c r="GOD6" s="246"/>
      <c r="GOE6" s="246"/>
      <c r="GOF6" s="246"/>
      <c r="GOG6" s="246"/>
      <c r="GOH6" s="246"/>
      <c r="GOI6" s="246"/>
      <c r="GOJ6" s="246"/>
      <c r="GOK6" s="246"/>
      <c r="GOL6" s="246"/>
      <c r="GOM6" s="246"/>
      <c r="GON6" s="246"/>
      <c r="GOO6" s="246"/>
      <c r="GOP6" s="246"/>
      <c r="GOQ6" s="246"/>
      <c r="GOR6" s="246"/>
      <c r="GOS6" s="246"/>
      <c r="GOT6" s="246"/>
      <c r="GOU6" s="246"/>
      <c r="GOV6" s="246"/>
      <c r="GOW6" s="246"/>
      <c r="GOX6" s="246"/>
      <c r="GOY6" s="246"/>
      <c r="GOZ6" s="246"/>
      <c r="GPA6" s="246"/>
      <c r="GPB6" s="246"/>
      <c r="GPC6" s="246"/>
      <c r="GPD6" s="246"/>
      <c r="GPE6" s="246"/>
      <c r="GPF6" s="246"/>
      <c r="GPG6" s="246"/>
      <c r="GPH6" s="246"/>
      <c r="GPI6" s="246"/>
      <c r="GPJ6" s="246"/>
      <c r="GPK6" s="246"/>
      <c r="GPL6" s="246"/>
      <c r="GPM6" s="246"/>
      <c r="GPN6" s="246"/>
      <c r="GPO6" s="246"/>
      <c r="GPP6" s="246"/>
      <c r="GPQ6" s="246"/>
      <c r="GPR6" s="246"/>
      <c r="GPS6" s="246"/>
      <c r="GPT6" s="246"/>
      <c r="GPU6" s="246"/>
      <c r="GPV6" s="246"/>
      <c r="GPW6" s="246"/>
      <c r="GPX6" s="246"/>
      <c r="GPY6" s="246"/>
      <c r="GPZ6" s="246"/>
      <c r="GQA6" s="246"/>
      <c r="GQB6" s="246"/>
      <c r="GQC6" s="246"/>
      <c r="GQD6" s="246"/>
      <c r="GQE6" s="246"/>
      <c r="GQF6" s="246"/>
      <c r="GQG6" s="246"/>
      <c r="GQH6" s="246"/>
      <c r="GQI6" s="246"/>
      <c r="GQJ6" s="246"/>
      <c r="GQK6" s="246"/>
      <c r="GQL6" s="246"/>
      <c r="GQM6" s="246"/>
      <c r="GQN6" s="246"/>
      <c r="GQO6" s="246"/>
      <c r="GQP6" s="246"/>
      <c r="GQQ6" s="246"/>
      <c r="GQR6" s="246"/>
      <c r="GQS6" s="246"/>
      <c r="GQT6" s="246"/>
      <c r="GQU6" s="246"/>
      <c r="GQV6" s="246"/>
      <c r="GQW6" s="246"/>
      <c r="GQX6" s="246"/>
      <c r="GQY6" s="246"/>
      <c r="GQZ6" s="246"/>
      <c r="GRA6" s="246"/>
      <c r="GRB6" s="246"/>
      <c r="GRC6" s="246"/>
      <c r="GRD6" s="246"/>
      <c r="GRE6" s="246"/>
      <c r="GRF6" s="246"/>
      <c r="GRG6" s="246"/>
      <c r="GRH6" s="246"/>
      <c r="GRI6" s="246"/>
      <c r="GRJ6" s="246"/>
      <c r="GRK6" s="246"/>
      <c r="GRL6" s="246"/>
      <c r="GRM6" s="246"/>
      <c r="GRN6" s="246"/>
      <c r="GRO6" s="246"/>
      <c r="GRP6" s="246"/>
      <c r="GRQ6" s="246"/>
      <c r="GRR6" s="246"/>
      <c r="GRS6" s="246"/>
      <c r="GRT6" s="246"/>
      <c r="GRU6" s="246"/>
      <c r="GRV6" s="246"/>
      <c r="GRW6" s="246"/>
      <c r="GRX6" s="246"/>
      <c r="GRY6" s="246"/>
      <c r="GRZ6" s="246"/>
      <c r="GSA6" s="246"/>
      <c r="GSB6" s="246"/>
      <c r="GSC6" s="246"/>
      <c r="GSD6" s="246"/>
      <c r="GSE6" s="246"/>
      <c r="GSF6" s="246"/>
      <c r="GSG6" s="246"/>
      <c r="GSH6" s="246"/>
      <c r="GSI6" s="246"/>
      <c r="GSJ6" s="246"/>
      <c r="GSK6" s="246"/>
      <c r="GSL6" s="246"/>
      <c r="GSM6" s="246"/>
      <c r="GSN6" s="246"/>
      <c r="GSO6" s="246"/>
      <c r="GSP6" s="246"/>
      <c r="GSQ6" s="246"/>
      <c r="GSR6" s="246"/>
      <c r="GSS6" s="246"/>
      <c r="GST6" s="246"/>
      <c r="GSU6" s="246"/>
      <c r="GSV6" s="246"/>
      <c r="GSW6" s="246"/>
      <c r="GSX6" s="246"/>
      <c r="GSY6" s="246"/>
      <c r="GSZ6" s="246"/>
      <c r="GTA6" s="246"/>
      <c r="GTB6" s="246"/>
      <c r="GTC6" s="246"/>
      <c r="GTD6" s="246"/>
      <c r="GTE6" s="246"/>
      <c r="GTF6" s="246"/>
      <c r="GTG6" s="246"/>
      <c r="GTH6" s="246"/>
      <c r="GTI6" s="246"/>
      <c r="GTJ6" s="246"/>
      <c r="GTK6" s="246"/>
      <c r="GTL6" s="246"/>
      <c r="GTM6" s="246"/>
      <c r="GTN6" s="246"/>
      <c r="GTO6" s="246"/>
      <c r="GTP6" s="246"/>
      <c r="GTQ6" s="246"/>
      <c r="GTR6" s="246"/>
      <c r="GTS6" s="246"/>
      <c r="GTT6" s="246"/>
      <c r="GTU6" s="246"/>
      <c r="GTV6" s="246"/>
      <c r="GTW6" s="246"/>
      <c r="GTX6" s="246"/>
      <c r="GTY6" s="246"/>
      <c r="GTZ6" s="246"/>
      <c r="GUA6" s="246"/>
      <c r="GUB6" s="246"/>
      <c r="GUC6" s="246"/>
      <c r="GUD6" s="246"/>
      <c r="GUE6" s="246"/>
      <c r="GUF6" s="246"/>
      <c r="GUG6" s="246"/>
      <c r="GUH6" s="246"/>
      <c r="GUI6" s="246"/>
      <c r="GUJ6" s="246"/>
      <c r="GUK6" s="246"/>
      <c r="GUL6" s="246"/>
      <c r="GUM6" s="246"/>
      <c r="GUN6" s="246"/>
      <c r="GUO6" s="246"/>
      <c r="GUP6" s="246"/>
      <c r="GUQ6" s="246"/>
      <c r="GUR6" s="246"/>
      <c r="GUS6" s="246"/>
      <c r="GUT6" s="246"/>
      <c r="GUU6" s="246"/>
      <c r="GUV6" s="246"/>
      <c r="GUW6" s="246"/>
      <c r="GUX6" s="246"/>
      <c r="GUY6" s="246"/>
      <c r="GUZ6" s="246"/>
      <c r="GVA6" s="246"/>
      <c r="GVB6" s="246"/>
      <c r="GVC6" s="246"/>
      <c r="GVD6" s="246"/>
      <c r="GVE6" s="246"/>
      <c r="GVF6" s="246"/>
      <c r="GVG6" s="246"/>
      <c r="GVH6" s="246"/>
      <c r="GVI6" s="246"/>
      <c r="GVJ6" s="246"/>
      <c r="GVK6" s="246"/>
      <c r="GVL6" s="246"/>
      <c r="GVM6" s="246"/>
      <c r="GVN6" s="246"/>
      <c r="GVO6" s="246"/>
      <c r="GVP6" s="246"/>
      <c r="GVQ6" s="246"/>
      <c r="GVR6" s="246"/>
      <c r="GVS6" s="246"/>
      <c r="GVT6" s="246"/>
      <c r="GVU6" s="246"/>
      <c r="GVV6" s="246"/>
      <c r="GVW6" s="246"/>
      <c r="GVX6" s="246"/>
      <c r="GVY6" s="246"/>
      <c r="GVZ6" s="246"/>
      <c r="GWA6" s="246"/>
      <c r="GWB6" s="246"/>
      <c r="GWC6" s="246"/>
      <c r="GWD6" s="246"/>
      <c r="GWE6" s="246"/>
      <c r="GWF6" s="246"/>
      <c r="GWG6" s="246"/>
      <c r="GWH6" s="246"/>
      <c r="GWI6" s="246"/>
      <c r="GWJ6" s="246"/>
      <c r="GWK6" s="246"/>
      <c r="GWL6" s="246"/>
      <c r="GWM6" s="246"/>
      <c r="GWN6" s="246"/>
      <c r="GWO6" s="246"/>
      <c r="GWP6" s="246"/>
      <c r="GWQ6" s="246"/>
      <c r="GWR6" s="246"/>
      <c r="GWS6" s="246"/>
      <c r="GWT6" s="246"/>
      <c r="GWU6" s="246"/>
      <c r="GWV6" s="246"/>
      <c r="GWW6" s="246"/>
      <c r="GWX6" s="246"/>
      <c r="GWY6" s="246"/>
      <c r="GWZ6" s="246"/>
      <c r="GXA6" s="246"/>
      <c r="GXB6" s="246"/>
      <c r="GXC6" s="246"/>
      <c r="GXD6" s="246"/>
      <c r="GXE6" s="246"/>
      <c r="GXF6" s="246"/>
      <c r="GXG6" s="246"/>
      <c r="GXH6" s="246"/>
      <c r="GXI6" s="246"/>
      <c r="GXJ6" s="246"/>
      <c r="GXK6" s="246"/>
      <c r="GXL6" s="246"/>
      <c r="GXM6" s="246"/>
      <c r="GXN6" s="246"/>
      <c r="GXO6" s="246"/>
      <c r="GXP6" s="246"/>
      <c r="GXQ6" s="246"/>
      <c r="GXR6" s="246"/>
      <c r="GXS6" s="246"/>
      <c r="GXT6" s="246"/>
      <c r="GXU6" s="246"/>
      <c r="GXV6" s="246"/>
      <c r="GXW6" s="246"/>
      <c r="GXX6" s="246"/>
      <c r="GXY6" s="246"/>
      <c r="GXZ6" s="246"/>
      <c r="GYA6" s="246"/>
      <c r="GYB6" s="246"/>
      <c r="GYC6" s="246"/>
      <c r="GYD6" s="246"/>
      <c r="GYE6" s="246"/>
      <c r="GYF6" s="246"/>
      <c r="GYG6" s="246"/>
      <c r="GYH6" s="246"/>
      <c r="GYI6" s="246"/>
      <c r="GYJ6" s="246"/>
      <c r="GYK6" s="246"/>
      <c r="GYL6" s="246"/>
      <c r="GYM6" s="246"/>
      <c r="GYN6" s="246"/>
      <c r="GYO6" s="246"/>
      <c r="GYP6" s="246"/>
      <c r="GYQ6" s="246"/>
      <c r="GYR6" s="246"/>
      <c r="GYS6" s="246"/>
      <c r="GYT6" s="246"/>
      <c r="GYU6" s="246"/>
      <c r="GYV6" s="246"/>
      <c r="GYW6" s="246"/>
      <c r="GYX6" s="246"/>
      <c r="GYY6" s="246"/>
      <c r="GYZ6" s="246"/>
      <c r="GZA6" s="246"/>
      <c r="GZB6" s="246"/>
      <c r="GZC6" s="246"/>
      <c r="GZD6" s="246"/>
      <c r="GZE6" s="246"/>
      <c r="GZF6" s="246"/>
      <c r="GZG6" s="246"/>
      <c r="GZH6" s="246"/>
      <c r="GZI6" s="246"/>
      <c r="GZJ6" s="246"/>
      <c r="GZK6" s="246"/>
      <c r="GZL6" s="246"/>
      <c r="GZM6" s="246"/>
      <c r="GZN6" s="246"/>
      <c r="GZO6" s="246"/>
      <c r="GZP6" s="246"/>
      <c r="GZQ6" s="246"/>
      <c r="GZR6" s="246"/>
      <c r="GZS6" s="246"/>
      <c r="GZT6" s="246"/>
      <c r="GZU6" s="246"/>
      <c r="GZV6" s="246"/>
      <c r="GZW6" s="246"/>
      <c r="GZX6" s="246"/>
      <c r="GZY6" s="246"/>
      <c r="GZZ6" s="246"/>
      <c r="HAA6" s="246"/>
      <c r="HAB6" s="246"/>
      <c r="HAC6" s="246"/>
      <c r="HAD6" s="246"/>
      <c r="HAE6" s="246"/>
      <c r="HAF6" s="246"/>
      <c r="HAG6" s="246"/>
      <c r="HAH6" s="246"/>
      <c r="HAI6" s="246"/>
      <c r="HAJ6" s="246"/>
      <c r="HAK6" s="246"/>
      <c r="HAL6" s="246"/>
      <c r="HAM6" s="246"/>
      <c r="HAN6" s="246"/>
      <c r="HAO6" s="246"/>
      <c r="HAP6" s="246"/>
      <c r="HAQ6" s="246"/>
      <c r="HAR6" s="246"/>
      <c r="HAS6" s="246"/>
      <c r="HAT6" s="246"/>
      <c r="HAU6" s="246"/>
      <c r="HAV6" s="246"/>
      <c r="HAW6" s="246"/>
      <c r="HAX6" s="246"/>
      <c r="HAY6" s="246"/>
      <c r="HAZ6" s="246"/>
      <c r="HBA6" s="246"/>
      <c r="HBB6" s="246"/>
      <c r="HBC6" s="246"/>
      <c r="HBD6" s="246"/>
      <c r="HBE6" s="246"/>
      <c r="HBF6" s="246"/>
      <c r="HBG6" s="246"/>
      <c r="HBH6" s="246"/>
      <c r="HBI6" s="246"/>
      <c r="HBJ6" s="246"/>
      <c r="HBK6" s="246"/>
      <c r="HBL6" s="246"/>
      <c r="HBM6" s="246"/>
      <c r="HBN6" s="246"/>
      <c r="HBO6" s="246"/>
      <c r="HBP6" s="246"/>
      <c r="HBQ6" s="246"/>
      <c r="HBR6" s="246"/>
      <c r="HBS6" s="246"/>
      <c r="HBT6" s="246"/>
      <c r="HBU6" s="246"/>
      <c r="HBV6" s="246"/>
      <c r="HBW6" s="246"/>
      <c r="HBX6" s="246"/>
      <c r="HBY6" s="246"/>
      <c r="HBZ6" s="246"/>
      <c r="HCA6" s="246"/>
      <c r="HCB6" s="246"/>
      <c r="HCC6" s="246"/>
      <c r="HCD6" s="246"/>
      <c r="HCE6" s="246"/>
      <c r="HCF6" s="246"/>
      <c r="HCG6" s="246"/>
      <c r="HCH6" s="246"/>
      <c r="HCI6" s="246"/>
      <c r="HCJ6" s="246"/>
      <c r="HCK6" s="246"/>
      <c r="HCL6" s="246"/>
      <c r="HCM6" s="246"/>
      <c r="HCN6" s="246"/>
      <c r="HCO6" s="246"/>
      <c r="HCP6" s="246"/>
      <c r="HCQ6" s="246"/>
      <c r="HCR6" s="246"/>
      <c r="HCS6" s="246"/>
      <c r="HCT6" s="246"/>
      <c r="HCU6" s="246"/>
      <c r="HCV6" s="246"/>
      <c r="HCW6" s="246"/>
      <c r="HCX6" s="246"/>
      <c r="HCY6" s="246"/>
      <c r="HCZ6" s="246"/>
      <c r="HDA6" s="246"/>
      <c r="HDB6" s="246"/>
      <c r="HDC6" s="246"/>
      <c r="HDD6" s="246"/>
      <c r="HDE6" s="246"/>
      <c r="HDF6" s="246"/>
      <c r="HDG6" s="246"/>
      <c r="HDH6" s="246"/>
      <c r="HDI6" s="246"/>
      <c r="HDJ6" s="246"/>
      <c r="HDK6" s="246"/>
      <c r="HDL6" s="246"/>
      <c r="HDM6" s="246"/>
      <c r="HDN6" s="246"/>
      <c r="HDO6" s="246"/>
      <c r="HDP6" s="246"/>
      <c r="HDQ6" s="246"/>
      <c r="HDR6" s="246"/>
      <c r="HDS6" s="246"/>
      <c r="HDT6" s="246"/>
      <c r="HDU6" s="246"/>
      <c r="HDV6" s="246"/>
      <c r="HDW6" s="246"/>
      <c r="HDX6" s="246"/>
      <c r="HDY6" s="246"/>
      <c r="HDZ6" s="246"/>
      <c r="HEA6" s="246"/>
      <c r="HEB6" s="246"/>
      <c r="HEC6" s="246"/>
      <c r="HED6" s="246"/>
      <c r="HEE6" s="246"/>
      <c r="HEF6" s="246"/>
      <c r="HEG6" s="246"/>
      <c r="HEH6" s="246"/>
      <c r="HEI6" s="246"/>
      <c r="HEJ6" s="246"/>
      <c r="HEK6" s="246"/>
      <c r="HEL6" s="246"/>
      <c r="HEM6" s="246"/>
      <c r="HEN6" s="246"/>
      <c r="HEO6" s="246"/>
      <c r="HEP6" s="246"/>
      <c r="HEQ6" s="246"/>
      <c r="HER6" s="246"/>
      <c r="HES6" s="246"/>
      <c r="HET6" s="246"/>
      <c r="HEU6" s="246"/>
      <c r="HEV6" s="246"/>
      <c r="HEW6" s="246"/>
      <c r="HEX6" s="246"/>
      <c r="HEY6" s="246"/>
      <c r="HEZ6" s="246"/>
      <c r="HFA6" s="246"/>
      <c r="HFB6" s="246"/>
      <c r="HFC6" s="246"/>
      <c r="HFD6" s="246"/>
      <c r="HFE6" s="246"/>
      <c r="HFF6" s="246"/>
      <c r="HFG6" s="246"/>
      <c r="HFH6" s="246"/>
      <c r="HFI6" s="246"/>
      <c r="HFJ6" s="246"/>
      <c r="HFK6" s="246"/>
      <c r="HFL6" s="246"/>
      <c r="HFM6" s="246"/>
      <c r="HFN6" s="246"/>
      <c r="HFO6" s="246"/>
      <c r="HFP6" s="246"/>
      <c r="HFQ6" s="246"/>
      <c r="HFR6" s="246"/>
      <c r="HFS6" s="246"/>
      <c r="HFT6" s="246"/>
      <c r="HFU6" s="246"/>
      <c r="HFV6" s="246"/>
      <c r="HFW6" s="246"/>
      <c r="HFX6" s="246"/>
      <c r="HFY6" s="246"/>
      <c r="HFZ6" s="246"/>
      <c r="HGA6" s="246"/>
      <c r="HGB6" s="246"/>
      <c r="HGC6" s="246"/>
      <c r="HGD6" s="246"/>
      <c r="HGE6" s="246"/>
      <c r="HGF6" s="246"/>
      <c r="HGG6" s="246"/>
      <c r="HGH6" s="246"/>
      <c r="HGI6" s="246"/>
      <c r="HGJ6" s="246"/>
      <c r="HGK6" s="246"/>
      <c r="HGL6" s="246"/>
      <c r="HGM6" s="246"/>
      <c r="HGN6" s="246"/>
      <c r="HGO6" s="246"/>
      <c r="HGP6" s="246"/>
      <c r="HGQ6" s="246"/>
      <c r="HGR6" s="246"/>
      <c r="HGS6" s="246"/>
      <c r="HGT6" s="246"/>
      <c r="HGU6" s="246"/>
      <c r="HGV6" s="246"/>
      <c r="HGW6" s="246"/>
      <c r="HGX6" s="246"/>
      <c r="HGY6" s="246"/>
      <c r="HGZ6" s="246"/>
      <c r="HHA6" s="246"/>
      <c r="HHB6" s="246"/>
      <c r="HHC6" s="246"/>
      <c r="HHD6" s="246"/>
      <c r="HHE6" s="246"/>
      <c r="HHF6" s="246"/>
      <c r="HHG6" s="246"/>
      <c r="HHH6" s="246"/>
      <c r="HHI6" s="246"/>
      <c r="HHJ6" s="246"/>
      <c r="HHK6" s="246"/>
      <c r="HHL6" s="246"/>
      <c r="HHM6" s="246"/>
      <c r="HHN6" s="246"/>
      <c r="HHO6" s="246"/>
      <c r="HHP6" s="246"/>
      <c r="HHQ6" s="246"/>
      <c r="HHR6" s="246"/>
      <c r="HHS6" s="246"/>
      <c r="HHT6" s="246"/>
      <c r="HHU6" s="246"/>
      <c r="HHV6" s="246"/>
      <c r="HHW6" s="246"/>
      <c r="HHX6" s="246"/>
      <c r="HHY6" s="246"/>
      <c r="HHZ6" s="246"/>
      <c r="HIA6" s="246"/>
      <c r="HIB6" s="246"/>
      <c r="HIC6" s="246"/>
      <c r="HID6" s="246"/>
      <c r="HIE6" s="246"/>
      <c r="HIF6" s="246"/>
      <c r="HIG6" s="246"/>
      <c r="HIH6" s="246"/>
      <c r="HII6" s="246"/>
      <c r="HIJ6" s="246"/>
      <c r="HIK6" s="246"/>
      <c r="HIL6" s="246"/>
      <c r="HIM6" s="246"/>
      <c r="HIN6" s="246"/>
      <c r="HIO6" s="246"/>
      <c r="HIP6" s="246"/>
      <c r="HIQ6" s="246"/>
      <c r="HIR6" s="246"/>
      <c r="HIS6" s="246"/>
      <c r="HIT6" s="246"/>
      <c r="HIU6" s="246"/>
      <c r="HIV6" s="246"/>
      <c r="HIW6" s="246"/>
      <c r="HIX6" s="246"/>
      <c r="HIY6" s="246"/>
      <c r="HIZ6" s="246"/>
      <c r="HJA6" s="246"/>
      <c r="HJB6" s="246"/>
      <c r="HJC6" s="246"/>
      <c r="HJD6" s="246"/>
      <c r="HJE6" s="246"/>
      <c r="HJF6" s="246"/>
      <c r="HJG6" s="246"/>
      <c r="HJH6" s="246"/>
      <c r="HJI6" s="246"/>
      <c r="HJJ6" s="246"/>
      <c r="HJK6" s="246"/>
      <c r="HJL6" s="246"/>
      <c r="HJM6" s="246"/>
      <c r="HJN6" s="246"/>
      <c r="HJO6" s="246"/>
      <c r="HJP6" s="246"/>
      <c r="HJQ6" s="246"/>
      <c r="HJR6" s="246"/>
      <c r="HJS6" s="246"/>
      <c r="HJT6" s="246"/>
      <c r="HJU6" s="246"/>
      <c r="HJV6" s="246"/>
      <c r="HJW6" s="246"/>
      <c r="HJX6" s="246"/>
      <c r="HJY6" s="246"/>
      <c r="HJZ6" s="246"/>
      <c r="HKA6" s="246"/>
      <c r="HKB6" s="246"/>
      <c r="HKC6" s="246"/>
      <c r="HKD6" s="246"/>
      <c r="HKE6" s="246"/>
      <c r="HKF6" s="246"/>
      <c r="HKG6" s="246"/>
      <c r="HKH6" s="246"/>
      <c r="HKI6" s="246"/>
      <c r="HKJ6" s="246"/>
      <c r="HKK6" s="246"/>
      <c r="HKL6" s="246"/>
      <c r="HKM6" s="246"/>
      <c r="HKN6" s="246"/>
      <c r="HKO6" s="246"/>
      <c r="HKP6" s="246"/>
      <c r="HKQ6" s="246"/>
      <c r="HKR6" s="246"/>
      <c r="HKS6" s="246"/>
      <c r="HKT6" s="246"/>
      <c r="HKU6" s="246"/>
      <c r="HKV6" s="246"/>
      <c r="HKW6" s="246"/>
      <c r="HKX6" s="246"/>
      <c r="HKY6" s="246"/>
      <c r="HKZ6" s="246"/>
      <c r="HLA6" s="246"/>
      <c r="HLB6" s="246"/>
      <c r="HLC6" s="246"/>
      <c r="HLD6" s="246"/>
      <c r="HLE6" s="246"/>
      <c r="HLF6" s="246"/>
      <c r="HLG6" s="246"/>
      <c r="HLH6" s="246"/>
      <c r="HLI6" s="246"/>
      <c r="HLJ6" s="246"/>
      <c r="HLK6" s="246"/>
      <c r="HLL6" s="246"/>
      <c r="HLM6" s="246"/>
      <c r="HLN6" s="246"/>
      <c r="HLO6" s="246"/>
      <c r="HLP6" s="246"/>
      <c r="HLQ6" s="246"/>
      <c r="HLR6" s="246"/>
      <c r="HLS6" s="246"/>
      <c r="HLT6" s="246"/>
      <c r="HLU6" s="246"/>
      <c r="HLV6" s="246"/>
      <c r="HLW6" s="246"/>
      <c r="HLX6" s="246"/>
      <c r="HLY6" s="246"/>
      <c r="HLZ6" s="246"/>
      <c r="HMA6" s="246"/>
      <c r="HMB6" s="246"/>
      <c r="HMC6" s="246"/>
      <c r="HMD6" s="246"/>
      <c r="HME6" s="246"/>
      <c r="HMF6" s="246"/>
      <c r="HMG6" s="246"/>
      <c r="HMH6" s="246"/>
      <c r="HMI6" s="246"/>
      <c r="HMJ6" s="246"/>
      <c r="HMK6" s="246"/>
      <c r="HML6" s="246"/>
      <c r="HMM6" s="246"/>
      <c r="HMN6" s="246"/>
      <c r="HMO6" s="246"/>
      <c r="HMP6" s="246"/>
      <c r="HMQ6" s="246"/>
      <c r="HMR6" s="246"/>
      <c r="HMS6" s="246"/>
      <c r="HMT6" s="246"/>
      <c r="HMU6" s="246"/>
      <c r="HMV6" s="246"/>
      <c r="HMW6" s="246"/>
      <c r="HMX6" s="246"/>
      <c r="HMY6" s="246"/>
      <c r="HMZ6" s="246"/>
      <c r="HNA6" s="246"/>
      <c r="HNB6" s="246"/>
      <c r="HNC6" s="246"/>
      <c r="HND6" s="246"/>
      <c r="HNE6" s="246"/>
      <c r="HNF6" s="246"/>
      <c r="HNG6" s="246"/>
      <c r="HNH6" s="246"/>
      <c r="HNI6" s="246"/>
      <c r="HNJ6" s="246"/>
      <c r="HNK6" s="246"/>
      <c r="HNL6" s="246"/>
      <c r="HNM6" s="246"/>
      <c r="HNN6" s="246"/>
      <c r="HNO6" s="246"/>
      <c r="HNP6" s="246"/>
      <c r="HNQ6" s="246"/>
      <c r="HNR6" s="246"/>
      <c r="HNS6" s="246"/>
      <c r="HNT6" s="246"/>
      <c r="HNU6" s="246"/>
      <c r="HNV6" s="246"/>
      <c r="HNW6" s="246"/>
      <c r="HNX6" s="246"/>
      <c r="HNY6" s="246"/>
      <c r="HNZ6" s="246"/>
      <c r="HOA6" s="246"/>
      <c r="HOB6" s="246"/>
      <c r="HOC6" s="246"/>
      <c r="HOD6" s="246"/>
      <c r="HOE6" s="246"/>
      <c r="HOF6" s="246"/>
      <c r="HOG6" s="246"/>
      <c r="HOH6" s="246"/>
      <c r="HOI6" s="246"/>
      <c r="HOJ6" s="246"/>
      <c r="HOK6" s="246"/>
      <c r="HOL6" s="246"/>
      <c r="HOM6" s="246"/>
      <c r="HON6" s="246"/>
      <c r="HOO6" s="246"/>
      <c r="HOP6" s="246"/>
      <c r="HOQ6" s="246"/>
      <c r="HOR6" s="246"/>
      <c r="HOS6" s="246"/>
      <c r="HOT6" s="246"/>
      <c r="HOU6" s="246"/>
      <c r="HOV6" s="246"/>
      <c r="HOW6" s="246"/>
      <c r="HOX6" s="246"/>
      <c r="HOY6" s="246"/>
      <c r="HOZ6" s="246"/>
      <c r="HPA6" s="246"/>
      <c r="HPB6" s="246"/>
      <c r="HPC6" s="246"/>
      <c r="HPD6" s="246"/>
      <c r="HPE6" s="246"/>
      <c r="HPF6" s="246"/>
      <c r="HPG6" s="246"/>
      <c r="HPH6" s="246"/>
      <c r="HPI6" s="246"/>
      <c r="HPJ6" s="246"/>
      <c r="HPK6" s="246"/>
      <c r="HPL6" s="246"/>
      <c r="HPM6" s="246"/>
      <c r="HPN6" s="246"/>
      <c r="HPO6" s="246"/>
      <c r="HPP6" s="246"/>
      <c r="HPQ6" s="246"/>
      <c r="HPR6" s="246"/>
      <c r="HPS6" s="246"/>
      <c r="HPT6" s="246"/>
      <c r="HPU6" s="246"/>
      <c r="HPV6" s="246"/>
      <c r="HPW6" s="246"/>
      <c r="HPX6" s="246"/>
      <c r="HPY6" s="246"/>
      <c r="HPZ6" s="246"/>
      <c r="HQA6" s="246"/>
      <c r="HQB6" s="246"/>
      <c r="HQC6" s="246"/>
      <c r="HQD6" s="246"/>
      <c r="HQE6" s="246"/>
      <c r="HQF6" s="246"/>
      <c r="HQG6" s="246"/>
      <c r="HQH6" s="246"/>
      <c r="HQI6" s="246"/>
      <c r="HQJ6" s="246"/>
      <c r="HQK6" s="246"/>
      <c r="HQL6" s="246"/>
      <c r="HQM6" s="246"/>
      <c r="HQN6" s="246"/>
      <c r="HQO6" s="246"/>
      <c r="HQP6" s="246"/>
      <c r="HQQ6" s="246"/>
      <c r="HQR6" s="246"/>
      <c r="HQS6" s="246"/>
      <c r="HQT6" s="246"/>
      <c r="HQU6" s="246"/>
      <c r="HQV6" s="246"/>
      <c r="HQW6" s="246"/>
      <c r="HQX6" s="246"/>
      <c r="HQY6" s="246"/>
      <c r="HQZ6" s="246"/>
      <c r="HRA6" s="246"/>
      <c r="HRB6" s="246"/>
      <c r="HRC6" s="246"/>
      <c r="HRD6" s="246"/>
      <c r="HRE6" s="246"/>
      <c r="HRF6" s="246"/>
      <c r="HRG6" s="246"/>
      <c r="HRH6" s="246"/>
      <c r="HRI6" s="246"/>
      <c r="HRJ6" s="246"/>
      <c r="HRK6" s="246"/>
      <c r="HRL6" s="246"/>
      <c r="HRM6" s="246"/>
      <c r="HRN6" s="246"/>
      <c r="HRO6" s="246"/>
      <c r="HRP6" s="246"/>
      <c r="HRQ6" s="246"/>
      <c r="HRR6" s="246"/>
      <c r="HRS6" s="246"/>
      <c r="HRT6" s="246"/>
      <c r="HRU6" s="246"/>
      <c r="HRV6" s="246"/>
      <c r="HRW6" s="246"/>
      <c r="HRX6" s="246"/>
      <c r="HRY6" s="246"/>
      <c r="HRZ6" s="246"/>
      <c r="HSA6" s="246"/>
      <c r="HSB6" s="246"/>
      <c r="HSC6" s="246"/>
      <c r="HSD6" s="246"/>
      <c r="HSE6" s="246"/>
      <c r="HSF6" s="246"/>
      <c r="HSG6" s="246"/>
      <c r="HSH6" s="246"/>
      <c r="HSI6" s="246"/>
      <c r="HSJ6" s="246"/>
      <c r="HSK6" s="246"/>
      <c r="HSL6" s="246"/>
      <c r="HSM6" s="246"/>
      <c r="HSN6" s="246"/>
      <c r="HSO6" s="246"/>
      <c r="HSP6" s="246"/>
      <c r="HSQ6" s="246"/>
      <c r="HSR6" s="246"/>
      <c r="HSS6" s="246"/>
      <c r="HST6" s="246"/>
      <c r="HSU6" s="246"/>
      <c r="HSV6" s="246"/>
      <c r="HSW6" s="246"/>
      <c r="HSX6" s="246"/>
      <c r="HSY6" s="246"/>
      <c r="HSZ6" s="246"/>
      <c r="HTA6" s="246"/>
      <c r="HTB6" s="246"/>
      <c r="HTC6" s="246"/>
      <c r="HTD6" s="246"/>
      <c r="HTE6" s="246"/>
      <c r="HTF6" s="246"/>
      <c r="HTG6" s="246"/>
      <c r="HTH6" s="246"/>
      <c r="HTI6" s="246"/>
      <c r="HTJ6" s="246"/>
      <c r="HTK6" s="246"/>
      <c r="HTL6" s="246"/>
      <c r="HTM6" s="246"/>
      <c r="HTN6" s="246"/>
      <c r="HTO6" s="246"/>
      <c r="HTP6" s="246"/>
      <c r="HTQ6" s="246"/>
      <c r="HTR6" s="246"/>
      <c r="HTS6" s="246"/>
      <c r="HTT6" s="246"/>
      <c r="HTU6" s="246"/>
      <c r="HTV6" s="246"/>
      <c r="HTW6" s="246"/>
      <c r="HTX6" s="246"/>
      <c r="HTY6" s="246"/>
      <c r="HTZ6" s="246"/>
      <c r="HUA6" s="246"/>
      <c r="HUB6" s="246"/>
      <c r="HUC6" s="246"/>
      <c r="HUD6" s="246"/>
      <c r="HUE6" s="246"/>
      <c r="HUF6" s="246"/>
      <c r="HUG6" s="246"/>
      <c r="HUH6" s="246"/>
      <c r="HUI6" s="246"/>
      <c r="HUJ6" s="246"/>
      <c r="HUK6" s="246"/>
      <c r="HUL6" s="246"/>
      <c r="HUM6" s="246"/>
      <c r="HUN6" s="246"/>
      <c r="HUO6" s="246"/>
      <c r="HUP6" s="246"/>
      <c r="HUQ6" s="246"/>
      <c r="HUR6" s="246"/>
      <c r="HUS6" s="246"/>
      <c r="HUT6" s="246"/>
      <c r="HUU6" s="246"/>
      <c r="HUV6" s="246"/>
      <c r="HUW6" s="246"/>
      <c r="HUX6" s="246"/>
      <c r="HUY6" s="246"/>
      <c r="HUZ6" s="246"/>
      <c r="HVA6" s="246"/>
      <c r="HVB6" s="246"/>
      <c r="HVC6" s="246"/>
      <c r="HVD6" s="246"/>
      <c r="HVE6" s="246"/>
      <c r="HVF6" s="246"/>
      <c r="HVG6" s="246"/>
      <c r="HVH6" s="246"/>
      <c r="HVI6" s="246"/>
      <c r="HVJ6" s="246"/>
      <c r="HVK6" s="246"/>
      <c r="HVL6" s="246"/>
      <c r="HVM6" s="246"/>
      <c r="HVN6" s="246"/>
      <c r="HVO6" s="246"/>
      <c r="HVP6" s="246"/>
      <c r="HVQ6" s="246"/>
      <c r="HVR6" s="246"/>
      <c r="HVS6" s="246"/>
      <c r="HVT6" s="246"/>
      <c r="HVU6" s="246"/>
      <c r="HVV6" s="246"/>
      <c r="HVW6" s="246"/>
      <c r="HVX6" s="246"/>
      <c r="HVY6" s="246"/>
      <c r="HVZ6" s="246"/>
      <c r="HWA6" s="246"/>
      <c r="HWB6" s="246"/>
      <c r="HWC6" s="246"/>
      <c r="HWD6" s="246"/>
      <c r="HWE6" s="246"/>
      <c r="HWF6" s="246"/>
      <c r="HWG6" s="246"/>
      <c r="HWH6" s="246"/>
      <c r="HWI6" s="246"/>
      <c r="HWJ6" s="246"/>
      <c r="HWK6" s="246"/>
      <c r="HWL6" s="246"/>
      <c r="HWM6" s="246"/>
      <c r="HWN6" s="246"/>
      <c r="HWO6" s="246"/>
      <c r="HWP6" s="246"/>
      <c r="HWQ6" s="246"/>
      <c r="HWR6" s="246"/>
      <c r="HWS6" s="246"/>
      <c r="HWT6" s="246"/>
      <c r="HWU6" s="246"/>
      <c r="HWV6" s="246"/>
      <c r="HWW6" s="246"/>
      <c r="HWX6" s="246"/>
      <c r="HWY6" s="246"/>
      <c r="HWZ6" s="246"/>
      <c r="HXA6" s="246"/>
      <c r="HXB6" s="246"/>
      <c r="HXC6" s="246"/>
      <c r="HXD6" s="246"/>
      <c r="HXE6" s="246"/>
      <c r="HXF6" s="246"/>
      <c r="HXG6" s="246"/>
      <c r="HXH6" s="246"/>
      <c r="HXI6" s="246"/>
      <c r="HXJ6" s="246"/>
      <c r="HXK6" s="246"/>
      <c r="HXL6" s="246"/>
      <c r="HXM6" s="246"/>
      <c r="HXN6" s="246"/>
      <c r="HXO6" s="246"/>
      <c r="HXP6" s="246"/>
      <c r="HXQ6" s="246"/>
      <c r="HXR6" s="246"/>
      <c r="HXS6" s="246"/>
      <c r="HXT6" s="246"/>
      <c r="HXU6" s="246"/>
      <c r="HXV6" s="246"/>
      <c r="HXW6" s="246"/>
      <c r="HXX6" s="246"/>
      <c r="HXY6" s="246"/>
      <c r="HXZ6" s="246"/>
      <c r="HYA6" s="246"/>
      <c r="HYB6" s="246"/>
      <c r="HYC6" s="246"/>
      <c r="HYD6" s="246"/>
      <c r="HYE6" s="246"/>
      <c r="HYF6" s="246"/>
      <c r="HYG6" s="246"/>
      <c r="HYH6" s="246"/>
      <c r="HYI6" s="246"/>
      <c r="HYJ6" s="246"/>
      <c r="HYK6" s="246"/>
      <c r="HYL6" s="246"/>
      <c r="HYM6" s="246"/>
      <c r="HYN6" s="246"/>
      <c r="HYO6" s="246"/>
      <c r="HYP6" s="246"/>
      <c r="HYQ6" s="246"/>
      <c r="HYR6" s="246"/>
      <c r="HYS6" s="246"/>
      <c r="HYT6" s="246"/>
      <c r="HYU6" s="246"/>
      <c r="HYV6" s="246"/>
      <c r="HYW6" s="246"/>
      <c r="HYX6" s="246"/>
      <c r="HYY6" s="246"/>
      <c r="HYZ6" s="246"/>
      <c r="HZA6" s="246"/>
      <c r="HZB6" s="246"/>
      <c r="HZC6" s="246"/>
      <c r="HZD6" s="246"/>
      <c r="HZE6" s="246"/>
      <c r="HZF6" s="246"/>
      <c r="HZG6" s="246"/>
      <c r="HZH6" s="246"/>
      <c r="HZI6" s="246"/>
      <c r="HZJ6" s="246"/>
      <c r="HZK6" s="246"/>
      <c r="HZL6" s="246"/>
      <c r="HZM6" s="246"/>
      <c r="HZN6" s="246"/>
      <c r="HZO6" s="246"/>
      <c r="HZP6" s="246"/>
      <c r="HZQ6" s="246"/>
      <c r="HZR6" s="246"/>
      <c r="HZS6" s="246"/>
      <c r="HZT6" s="246"/>
      <c r="HZU6" s="246"/>
      <c r="HZV6" s="246"/>
      <c r="HZW6" s="246"/>
      <c r="HZX6" s="246"/>
      <c r="HZY6" s="246"/>
      <c r="HZZ6" s="246"/>
      <c r="IAA6" s="246"/>
      <c r="IAB6" s="246"/>
      <c r="IAC6" s="246"/>
      <c r="IAD6" s="246"/>
      <c r="IAE6" s="246"/>
      <c r="IAF6" s="246"/>
      <c r="IAG6" s="246"/>
      <c r="IAH6" s="246"/>
      <c r="IAI6" s="246"/>
      <c r="IAJ6" s="246"/>
      <c r="IAK6" s="246"/>
      <c r="IAL6" s="246"/>
      <c r="IAM6" s="246"/>
      <c r="IAN6" s="246"/>
      <c r="IAO6" s="246"/>
      <c r="IAP6" s="246"/>
      <c r="IAQ6" s="246"/>
      <c r="IAR6" s="246"/>
      <c r="IAS6" s="246"/>
      <c r="IAT6" s="246"/>
      <c r="IAU6" s="246"/>
      <c r="IAV6" s="246"/>
      <c r="IAW6" s="246"/>
      <c r="IAX6" s="246"/>
      <c r="IAY6" s="246"/>
      <c r="IAZ6" s="246"/>
      <c r="IBA6" s="246"/>
      <c r="IBB6" s="246"/>
      <c r="IBC6" s="246"/>
      <c r="IBD6" s="246"/>
      <c r="IBE6" s="246"/>
      <c r="IBF6" s="246"/>
      <c r="IBG6" s="246"/>
      <c r="IBH6" s="246"/>
      <c r="IBI6" s="246"/>
      <c r="IBJ6" s="246"/>
      <c r="IBK6" s="246"/>
      <c r="IBL6" s="246"/>
      <c r="IBM6" s="246"/>
      <c r="IBN6" s="246"/>
      <c r="IBO6" s="246"/>
      <c r="IBP6" s="246"/>
      <c r="IBQ6" s="246"/>
      <c r="IBR6" s="246"/>
      <c r="IBS6" s="246"/>
      <c r="IBT6" s="246"/>
      <c r="IBU6" s="246"/>
      <c r="IBV6" s="246"/>
      <c r="IBW6" s="246"/>
      <c r="IBX6" s="246"/>
      <c r="IBY6" s="246"/>
      <c r="IBZ6" s="246"/>
      <c r="ICA6" s="246"/>
      <c r="ICB6" s="246"/>
      <c r="ICC6" s="246"/>
      <c r="ICD6" s="246"/>
      <c r="ICE6" s="246"/>
      <c r="ICF6" s="246"/>
      <c r="ICG6" s="246"/>
      <c r="ICH6" s="246"/>
      <c r="ICI6" s="246"/>
      <c r="ICJ6" s="246"/>
      <c r="ICK6" s="246"/>
      <c r="ICL6" s="246"/>
      <c r="ICM6" s="246"/>
      <c r="ICN6" s="246"/>
      <c r="ICO6" s="246"/>
      <c r="ICP6" s="246"/>
      <c r="ICQ6" s="246"/>
      <c r="ICR6" s="246"/>
      <c r="ICS6" s="246"/>
      <c r="ICT6" s="246"/>
      <c r="ICU6" s="246"/>
      <c r="ICV6" s="246"/>
      <c r="ICW6" s="246"/>
      <c r="ICX6" s="246"/>
      <c r="ICY6" s="246"/>
      <c r="ICZ6" s="246"/>
      <c r="IDA6" s="246"/>
      <c r="IDB6" s="246"/>
      <c r="IDC6" s="246"/>
      <c r="IDD6" s="246"/>
      <c r="IDE6" s="246"/>
      <c r="IDF6" s="246"/>
      <c r="IDG6" s="246"/>
      <c r="IDH6" s="246"/>
      <c r="IDI6" s="246"/>
      <c r="IDJ6" s="246"/>
      <c r="IDK6" s="246"/>
      <c r="IDL6" s="246"/>
      <c r="IDM6" s="246"/>
      <c r="IDN6" s="246"/>
      <c r="IDO6" s="246"/>
      <c r="IDP6" s="246"/>
      <c r="IDQ6" s="246"/>
      <c r="IDR6" s="246"/>
      <c r="IDS6" s="246"/>
      <c r="IDT6" s="246"/>
      <c r="IDU6" s="246"/>
      <c r="IDV6" s="246"/>
      <c r="IDW6" s="246"/>
      <c r="IDX6" s="246"/>
      <c r="IDY6" s="246"/>
      <c r="IDZ6" s="246"/>
      <c r="IEA6" s="246"/>
      <c r="IEB6" s="246"/>
      <c r="IEC6" s="246"/>
      <c r="IED6" s="246"/>
      <c r="IEE6" s="246"/>
      <c r="IEF6" s="246"/>
      <c r="IEG6" s="246"/>
      <c r="IEH6" s="246"/>
      <c r="IEI6" s="246"/>
      <c r="IEJ6" s="246"/>
      <c r="IEK6" s="246"/>
      <c r="IEL6" s="246"/>
      <c r="IEM6" s="246"/>
      <c r="IEN6" s="246"/>
      <c r="IEO6" s="246"/>
      <c r="IEP6" s="246"/>
      <c r="IEQ6" s="246"/>
      <c r="IER6" s="246"/>
      <c r="IES6" s="246"/>
      <c r="IET6" s="246"/>
      <c r="IEU6" s="246"/>
      <c r="IEV6" s="246"/>
      <c r="IEW6" s="246"/>
      <c r="IEX6" s="246"/>
      <c r="IEY6" s="246"/>
      <c r="IEZ6" s="246"/>
      <c r="IFA6" s="246"/>
      <c r="IFB6" s="246"/>
      <c r="IFC6" s="246"/>
      <c r="IFD6" s="246"/>
      <c r="IFE6" s="246"/>
      <c r="IFF6" s="246"/>
      <c r="IFG6" s="246"/>
      <c r="IFH6" s="246"/>
      <c r="IFI6" s="246"/>
      <c r="IFJ6" s="246"/>
      <c r="IFK6" s="246"/>
      <c r="IFL6" s="246"/>
      <c r="IFM6" s="246"/>
      <c r="IFN6" s="246"/>
      <c r="IFO6" s="246"/>
      <c r="IFP6" s="246"/>
      <c r="IFQ6" s="246"/>
      <c r="IFR6" s="246"/>
      <c r="IFS6" s="246"/>
      <c r="IFT6" s="246"/>
      <c r="IFU6" s="246"/>
      <c r="IFV6" s="246"/>
      <c r="IFW6" s="246"/>
      <c r="IFX6" s="246"/>
      <c r="IFY6" s="246"/>
      <c r="IFZ6" s="246"/>
      <c r="IGA6" s="246"/>
      <c r="IGB6" s="246"/>
      <c r="IGC6" s="246"/>
      <c r="IGD6" s="246"/>
      <c r="IGE6" s="246"/>
      <c r="IGF6" s="246"/>
      <c r="IGG6" s="246"/>
      <c r="IGH6" s="246"/>
      <c r="IGI6" s="246"/>
      <c r="IGJ6" s="246"/>
      <c r="IGK6" s="246"/>
      <c r="IGL6" s="246"/>
      <c r="IGM6" s="246"/>
      <c r="IGN6" s="246"/>
      <c r="IGO6" s="246"/>
      <c r="IGP6" s="246"/>
      <c r="IGQ6" s="246"/>
      <c r="IGR6" s="246"/>
      <c r="IGS6" s="246"/>
      <c r="IGT6" s="246"/>
      <c r="IGU6" s="246"/>
      <c r="IGV6" s="246"/>
      <c r="IGW6" s="246"/>
      <c r="IGX6" s="246"/>
      <c r="IGY6" s="246"/>
      <c r="IGZ6" s="246"/>
      <c r="IHA6" s="246"/>
      <c r="IHB6" s="246"/>
      <c r="IHC6" s="246"/>
      <c r="IHD6" s="246"/>
      <c r="IHE6" s="246"/>
      <c r="IHF6" s="246"/>
      <c r="IHG6" s="246"/>
      <c r="IHH6" s="246"/>
      <c r="IHI6" s="246"/>
      <c r="IHJ6" s="246"/>
      <c r="IHK6" s="246"/>
      <c r="IHL6" s="246"/>
      <c r="IHM6" s="246"/>
      <c r="IHN6" s="246"/>
      <c r="IHO6" s="246"/>
      <c r="IHP6" s="246"/>
      <c r="IHQ6" s="246"/>
      <c r="IHR6" s="246"/>
      <c r="IHS6" s="246"/>
      <c r="IHT6" s="246"/>
      <c r="IHU6" s="246"/>
      <c r="IHV6" s="246"/>
      <c r="IHW6" s="246"/>
      <c r="IHX6" s="246"/>
      <c r="IHY6" s="246"/>
      <c r="IHZ6" s="246"/>
      <c r="IIA6" s="246"/>
      <c r="IIB6" s="246"/>
      <c r="IIC6" s="246"/>
      <c r="IID6" s="246"/>
      <c r="IIE6" s="246"/>
      <c r="IIF6" s="246"/>
      <c r="IIG6" s="246"/>
      <c r="IIH6" s="246"/>
      <c r="III6" s="246"/>
      <c r="IIJ6" s="246"/>
      <c r="IIK6" s="246"/>
      <c r="IIL6" s="246"/>
      <c r="IIM6" s="246"/>
      <c r="IIN6" s="246"/>
      <c r="IIO6" s="246"/>
      <c r="IIP6" s="246"/>
      <c r="IIQ6" s="246"/>
      <c r="IIR6" s="246"/>
      <c r="IIS6" s="246"/>
      <c r="IIT6" s="246"/>
      <c r="IIU6" s="246"/>
      <c r="IIV6" s="246"/>
      <c r="IIW6" s="246"/>
      <c r="IIX6" s="246"/>
      <c r="IIY6" s="246"/>
      <c r="IIZ6" s="246"/>
      <c r="IJA6" s="246"/>
      <c r="IJB6" s="246"/>
      <c r="IJC6" s="246"/>
      <c r="IJD6" s="246"/>
      <c r="IJE6" s="246"/>
      <c r="IJF6" s="246"/>
      <c r="IJG6" s="246"/>
      <c r="IJH6" s="246"/>
      <c r="IJI6" s="246"/>
      <c r="IJJ6" s="246"/>
      <c r="IJK6" s="246"/>
      <c r="IJL6" s="246"/>
      <c r="IJM6" s="246"/>
      <c r="IJN6" s="246"/>
      <c r="IJO6" s="246"/>
      <c r="IJP6" s="246"/>
      <c r="IJQ6" s="246"/>
      <c r="IJR6" s="246"/>
      <c r="IJS6" s="246"/>
      <c r="IJT6" s="246"/>
      <c r="IJU6" s="246"/>
      <c r="IJV6" s="246"/>
      <c r="IJW6" s="246"/>
      <c r="IJX6" s="246"/>
      <c r="IJY6" s="246"/>
      <c r="IJZ6" s="246"/>
      <c r="IKA6" s="246"/>
      <c r="IKB6" s="246"/>
      <c r="IKC6" s="246"/>
      <c r="IKD6" s="246"/>
      <c r="IKE6" s="246"/>
      <c r="IKF6" s="246"/>
      <c r="IKG6" s="246"/>
      <c r="IKH6" s="246"/>
      <c r="IKI6" s="246"/>
      <c r="IKJ6" s="246"/>
      <c r="IKK6" s="246"/>
      <c r="IKL6" s="246"/>
      <c r="IKM6" s="246"/>
      <c r="IKN6" s="246"/>
      <c r="IKO6" s="246"/>
      <c r="IKP6" s="246"/>
      <c r="IKQ6" s="246"/>
      <c r="IKR6" s="246"/>
      <c r="IKS6" s="246"/>
      <c r="IKT6" s="246"/>
      <c r="IKU6" s="246"/>
      <c r="IKV6" s="246"/>
      <c r="IKW6" s="246"/>
      <c r="IKX6" s="246"/>
      <c r="IKY6" s="246"/>
      <c r="IKZ6" s="246"/>
      <c r="ILA6" s="246"/>
      <c r="ILB6" s="246"/>
      <c r="ILC6" s="246"/>
      <c r="ILD6" s="246"/>
      <c r="ILE6" s="246"/>
      <c r="ILF6" s="246"/>
      <c r="ILG6" s="246"/>
      <c r="ILH6" s="246"/>
      <c r="ILI6" s="246"/>
      <c r="ILJ6" s="246"/>
      <c r="ILK6" s="246"/>
      <c r="ILL6" s="246"/>
      <c r="ILM6" s="246"/>
      <c r="ILN6" s="246"/>
      <c r="ILO6" s="246"/>
      <c r="ILP6" s="246"/>
      <c r="ILQ6" s="246"/>
      <c r="ILR6" s="246"/>
      <c r="ILS6" s="246"/>
      <c r="ILT6" s="246"/>
      <c r="ILU6" s="246"/>
      <c r="ILV6" s="246"/>
      <c r="ILW6" s="246"/>
      <c r="ILX6" s="246"/>
      <c r="ILY6" s="246"/>
      <c r="ILZ6" s="246"/>
      <c r="IMA6" s="246"/>
      <c r="IMB6" s="246"/>
      <c r="IMC6" s="246"/>
      <c r="IMD6" s="246"/>
      <c r="IME6" s="246"/>
      <c r="IMF6" s="246"/>
      <c r="IMG6" s="246"/>
      <c r="IMH6" s="246"/>
      <c r="IMI6" s="246"/>
      <c r="IMJ6" s="246"/>
      <c r="IMK6" s="246"/>
      <c r="IML6" s="246"/>
      <c r="IMM6" s="246"/>
      <c r="IMN6" s="246"/>
      <c r="IMO6" s="246"/>
      <c r="IMP6" s="246"/>
      <c r="IMQ6" s="246"/>
      <c r="IMR6" s="246"/>
      <c r="IMS6" s="246"/>
      <c r="IMT6" s="246"/>
      <c r="IMU6" s="246"/>
      <c r="IMV6" s="246"/>
      <c r="IMW6" s="246"/>
      <c r="IMX6" s="246"/>
      <c r="IMY6" s="246"/>
      <c r="IMZ6" s="246"/>
      <c r="INA6" s="246"/>
      <c r="INB6" s="246"/>
      <c r="INC6" s="246"/>
      <c r="IND6" s="246"/>
      <c r="INE6" s="246"/>
      <c r="INF6" s="246"/>
      <c r="ING6" s="246"/>
      <c r="INH6" s="246"/>
      <c r="INI6" s="246"/>
      <c r="INJ6" s="246"/>
      <c r="INK6" s="246"/>
      <c r="INL6" s="246"/>
      <c r="INM6" s="246"/>
      <c r="INN6" s="246"/>
      <c r="INO6" s="246"/>
      <c r="INP6" s="246"/>
      <c r="INQ6" s="246"/>
      <c r="INR6" s="246"/>
      <c r="INS6" s="246"/>
      <c r="INT6" s="246"/>
      <c r="INU6" s="246"/>
      <c r="INV6" s="246"/>
      <c r="INW6" s="246"/>
      <c r="INX6" s="246"/>
      <c r="INY6" s="246"/>
      <c r="INZ6" s="246"/>
      <c r="IOA6" s="246"/>
      <c r="IOB6" s="246"/>
      <c r="IOC6" s="246"/>
      <c r="IOD6" s="246"/>
      <c r="IOE6" s="246"/>
      <c r="IOF6" s="246"/>
      <c r="IOG6" s="246"/>
      <c r="IOH6" s="246"/>
      <c r="IOI6" s="246"/>
      <c r="IOJ6" s="246"/>
      <c r="IOK6" s="246"/>
      <c r="IOL6" s="246"/>
      <c r="IOM6" s="246"/>
      <c r="ION6" s="246"/>
      <c r="IOO6" s="246"/>
      <c r="IOP6" s="246"/>
      <c r="IOQ6" s="246"/>
      <c r="IOR6" s="246"/>
      <c r="IOS6" s="246"/>
      <c r="IOT6" s="246"/>
      <c r="IOU6" s="246"/>
      <c r="IOV6" s="246"/>
      <c r="IOW6" s="246"/>
      <c r="IOX6" s="246"/>
      <c r="IOY6" s="246"/>
      <c r="IOZ6" s="246"/>
      <c r="IPA6" s="246"/>
      <c r="IPB6" s="246"/>
      <c r="IPC6" s="246"/>
      <c r="IPD6" s="246"/>
      <c r="IPE6" s="246"/>
      <c r="IPF6" s="246"/>
      <c r="IPG6" s="246"/>
      <c r="IPH6" s="246"/>
      <c r="IPI6" s="246"/>
      <c r="IPJ6" s="246"/>
      <c r="IPK6" s="246"/>
      <c r="IPL6" s="246"/>
      <c r="IPM6" s="246"/>
      <c r="IPN6" s="246"/>
      <c r="IPO6" s="246"/>
      <c r="IPP6" s="246"/>
      <c r="IPQ6" s="246"/>
      <c r="IPR6" s="246"/>
      <c r="IPS6" s="246"/>
      <c r="IPT6" s="246"/>
      <c r="IPU6" s="246"/>
      <c r="IPV6" s="246"/>
      <c r="IPW6" s="246"/>
      <c r="IPX6" s="246"/>
      <c r="IPY6" s="246"/>
      <c r="IPZ6" s="246"/>
      <c r="IQA6" s="246"/>
      <c r="IQB6" s="246"/>
      <c r="IQC6" s="246"/>
      <c r="IQD6" s="246"/>
      <c r="IQE6" s="246"/>
      <c r="IQF6" s="246"/>
      <c r="IQG6" s="246"/>
      <c r="IQH6" s="246"/>
      <c r="IQI6" s="246"/>
      <c r="IQJ6" s="246"/>
      <c r="IQK6" s="246"/>
      <c r="IQL6" s="246"/>
      <c r="IQM6" s="246"/>
      <c r="IQN6" s="246"/>
      <c r="IQO6" s="246"/>
      <c r="IQP6" s="246"/>
      <c r="IQQ6" s="246"/>
      <c r="IQR6" s="246"/>
      <c r="IQS6" s="246"/>
      <c r="IQT6" s="246"/>
      <c r="IQU6" s="246"/>
      <c r="IQV6" s="246"/>
      <c r="IQW6" s="246"/>
      <c r="IQX6" s="246"/>
      <c r="IQY6" s="246"/>
      <c r="IQZ6" s="246"/>
      <c r="IRA6" s="246"/>
      <c r="IRB6" s="246"/>
      <c r="IRC6" s="246"/>
      <c r="IRD6" s="246"/>
      <c r="IRE6" s="246"/>
      <c r="IRF6" s="246"/>
      <c r="IRG6" s="246"/>
      <c r="IRH6" s="246"/>
      <c r="IRI6" s="246"/>
      <c r="IRJ6" s="246"/>
      <c r="IRK6" s="246"/>
      <c r="IRL6" s="246"/>
      <c r="IRM6" s="246"/>
      <c r="IRN6" s="246"/>
      <c r="IRO6" s="246"/>
      <c r="IRP6" s="246"/>
      <c r="IRQ6" s="246"/>
      <c r="IRR6" s="246"/>
      <c r="IRS6" s="246"/>
      <c r="IRT6" s="246"/>
      <c r="IRU6" s="246"/>
      <c r="IRV6" s="246"/>
      <c r="IRW6" s="246"/>
      <c r="IRX6" s="246"/>
      <c r="IRY6" s="246"/>
      <c r="IRZ6" s="246"/>
      <c r="ISA6" s="246"/>
      <c r="ISB6" s="246"/>
      <c r="ISC6" s="246"/>
      <c r="ISD6" s="246"/>
      <c r="ISE6" s="246"/>
      <c r="ISF6" s="246"/>
      <c r="ISG6" s="246"/>
      <c r="ISH6" s="246"/>
      <c r="ISI6" s="246"/>
      <c r="ISJ6" s="246"/>
      <c r="ISK6" s="246"/>
      <c r="ISL6" s="246"/>
      <c r="ISM6" s="246"/>
      <c r="ISN6" s="246"/>
      <c r="ISO6" s="246"/>
      <c r="ISP6" s="246"/>
      <c r="ISQ6" s="246"/>
      <c r="ISR6" s="246"/>
      <c r="ISS6" s="246"/>
      <c r="IST6" s="246"/>
      <c r="ISU6" s="246"/>
      <c r="ISV6" s="246"/>
      <c r="ISW6" s="246"/>
      <c r="ISX6" s="246"/>
      <c r="ISY6" s="246"/>
      <c r="ISZ6" s="246"/>
      <c r="ITA6" s="246"/>
      <c r="ITB6" s="246"/>
      <c r="ITC6" s="246"/>
      <c r="ITD6" s="246"/>
      <c r="ITE6" s="246"/>
      <c r="ITF6" s="246"/>
      <c r="ITG6" s="246"/>
      <c r="ITH6" s="246"/>
      <c r="ITI6" s="246"/>
      <c r="ITJ6" s="246"/>
      <c r="ITK6" s="246"/>
      <c r="ITL6" s="246"/>
      <c r="ITM6" s="246"/>
      <c r="ITN6" s="246"/>
      <c r="ITO6" s="246"/>
      <c r="ITP6" s="246"/>
      <c r="ITQ6" s="246"/>
      <c r="ITR6" s="246"/>
      <c r="ITS6" s="246"/>
      <c r="ITT6" s="246"/>
      <c r="ITU6" s="246"/>
      <c r="ITV6" s="246"/>
      <c r="ITW6" s="246"/>
      <c r="ITX6" s="246"/>
      <c r="ITY6" s="246"/>
      <c r="ITZ6" s="246"/>
      <c r="IUA6" s="246"/>
      <c r="IUB6" s="246"/>
      <c r="IUC6" s="246"/>
      <c r="IUD6" s="246"/>
      <c r="IUE6" s="246"/>
      <c r="IUF6" s="246"/>
      <c r="IUG6" s="246"/>
      <c r="IUH6" s="246"/>
      <c r="IUI6" s="246"/>
      <c r="IUJ6" s="246"/>
      <c r="IUK6" s="246"/>
      <c r="IUL6" s="246"/>
      <c r="IUM6" s="246"/>
      <c r="IUN6" s="246"/>
      <c r="IUO6" s="246"/>
      <c r="IUP6" s="246"/>
      <c r="IUQ6" s="246"/>
      <c r="IUR6" s="246"/>
      <c r="IUS6" s="246"/>
      <c r="IUT6" s="246"/>
      <c r="IUU6" s="246"/>
      <c r="IUV6" s="246"/>
      <c r="IUW6" s="246"/>
      <c r="IUX6" s="246"/>
      <c r="IUY6" s="246"/>
      <c r="IUZ6" s="246"/>
      <c r="IVA6" s="246"/>
      <c r="IVB6" s="246"/>
      <c r="IVC6" s="246"/>
      <c r="IVD6" s="246"/>
      <c r="IVE6" s="246"/>
      <c r="IVF6" s="246"/>
      <c r="IVG6" s="246"/>
      <c r="IVH6" s="246"/>
      <c r="IVI6" s="246"/>
      <c r="IVJ6" s="246"/>
      <c r="IVK6" s="246"/>
      <c r="IVL6" s="246"/>
      <c r="IVM6" s="246"/>
      <c r="IVN6" s="246"/>
      <c r="IVO6" s="246"/>
      <c r="IVP6" s="246"/>
      <c r="IVQ6" s="246"/>
      <c r="IVR6" s="246"/>
      <c r="IVS6" s="246"/>
      <c r="IVT6" s="246"/>
      <c r="IVU6" s="246"/>
      <c r="IVV6" s="246"/>
      <c r="IVW6" s="246"/>
      <c r="IVX6" s="246"/>
      <c r="IVY6" s="246"/>
      <c r="IVZ6" s="246"/>
      <c r="IWA6" s="246"/>
      <c r="IWB6" s="246"/>
      <c r="IWC6" s="246"/>
      <c r="IWD6" s="246"/>
      <c r="IWE6" s="246"/>
      <c r="IWF6" s="246"/>
      <c r="IWG6" s="246"/>
      <c r="IWH6" s="246"/>
      <c r="IWI6" s="246"/>
      <c r="IWJ6" s="246"/>
      <c r="IWK6" s="246"/>
      <c r="IWL6" s="246"/>
      <c r="IWM6" s="246"/>
      <c r="IWN6" s="246"/>
      <c r="IWO6" s="246"/>
      <c r="IWP6" s="246"/>
      <c r="IWQ6" s="246"/>
      <c r="IWR6" s="246"/>
      <c r="IWS6" s="246"/>
      <c r="IWT6" s="246"/>
      <c r="IWU6" s="246"/>
      <c r="IWV6" s="246"/>
      <c r="IWW6" s="246"/>
      <c r="IWX6" s="246"/>
      <c r="IWY6" s="246"/>
      <c r="IWZ6" s="246"/>
      <c r="IXA6" s="246"/>
      <c r="IXB6" s="246"/>
      <c r="IXC6" s="246"/>
      <c r="IXD6" s="246"/>
      <c r="IXE6" s="246"/>
      <c r="IXF6" s="246"/>
      <c r="IXG6" s="246"/>
      <c r="IXH6" s="246"/>
      <c r="IXI6" s="246"/>
      <c r="IXJ6" s="246"/>
      <c r="IXK6" s="246"/>
      <c r="IXL6" s="246"/>
      <c r="IXM6" s="246"/>
      <c r="IXN6" s="246"/>
      <c r="IXO6" s="246"/>
      <c r="IXP6" s="246"/>
      <c r="IXQ6" s="246"/>
      <c r="IXR6" s="246"/>
      <c r="IXS6" s="246"/>
      <c r="IXT6" s="246"/>
      <c r="IXU6" s="246"/>
      <c r="IXV6" s="246"/>
      <c r="IXW6" s="246"/>
      <c r="IXX6" s="246"/>
      <c r="IXY6" s="246"/>
      <c r="IXZ6" s="246"/>
      <c r="IYA6" s="246"/>
      <c r="IYB6" s="246"/>
      <c r="IYC6" s="246"/>
      <c r="IYD6" s="246"/>
      <c r="IYE6" s="246"/>
      <c r="IYF6" s="246"/>
      <c r="IYG6" s="246"/>
      <c r="IYH6" s="246"/>
      <c r="IYI6" s="246"/>
      <c r="IYJ6" s="246"/>
      <c r="IYK6" s="246"/>
      <c r="IYL6" s="246"/>
      <c r="IYM6" s="246"/>
      <c r="IYN6" s="246"/>
      <c r="IYO6" s="246"/>
      <c r="IYP6" s="246"/>
      <c r="IYQ6" s="246"/>
      <c r="IYR6" s="246"/>
      <c r="IYS6" s="246"/>
      <c r="IYT6" s="246"/>
      <c r="IYU6" s="246"/>
      <c r="IYV6" s="246"/>
      <c r="IYW6" s="246"/>
      <c r="IYX6" s="246"/>
      <c r="IYY6" s="246"/>
      <c r="IYZ6" s="246"/>
      <c r="IZA6" s="246"/>
      <c r="IZB6" s="246"/>
      <c r="IZC6" s="246"/>
      <c r="IZD6" s="246"/>
      <c r="IZE6" s="246"/>
      <c r="IZF6" s="246"/>
      <c r="IZG6" s="246"/>
      <c r="IZH6" s="246"/>
      <c r="IZI6" s="246"/>
      <c r="IZJ6" s="246"/>
      <c r="IZK6" s="246"/>
      <c r="IZL6" s="246"/>
      <c r="IZM6" s="246"/>
      <c r="IZN6" s="246"/>
      <c r="IZO6" s="246"/>
      <c r="IZP6" s="246"/>
      <c r="IZQ6" s="246"/>
      <c r="IZR6" s="246"/>
      <c r="IZS6" s="246"/>
      <c r="IZT6" s="246"/>
      <c r="IZU6" s="246"/>
      <c r="IZV6" s="246"/>
      <c r="IZW6" s="246"/>
      <c r="IZX6" s="246"/>
      <c r="IZY6" s="246"/>
      <c r="IZZ6" s="246"/>
      <c r="JAA6" s="246"/>
      <c r="JAB6" s="246"/>
      <c r="JAC6" s="246"/>
      <c r="JAD6" s="246"/>
      <c r="JAE6" s="246"/>
      <c r="JAF6" s="246"/>
      <c r="JAG6" s="246"/>
      <c r="JAH6" s="246"/>
      <c r="JAI6" s="246"/>
      <c r="JAJ6" s="246"/>
      <c r="JAK6" s="246"/>
      <c r="JAL6" s="246"/>
      <c r="JAM6" s="246"/>
      <c r="JAN6" s="246"/>
      <c r="JAO6" s="246"/>
      <c r="JAP6" s="246"/>
      <c r="JAQ6" s="246"/>
      <c r="JAR6" s="246"/>
      <c r="JAS6" s="246"/>
      <c r="JAT6" s="246"/>
      <c r="JAU6" s="246"/>
      <c r="JAV6" s="246"/>
      <c r="JAW6" s="246"/>
      <c r="JAX6" s="246"/>
      <c r="JAY6" s="246"/>
      <c r="JAZ6" s="246"/>
      <c r="JBA6" s="246"/>
      <c r="JBB6" s="246"/>
      <c r="JBC6" s="246"/>
      <c r="JBD6" s="246"/>
      <c r="JBE6" s="246"/>
      <c r="JBF6" s="246"/>
      <c r="JBG6" s="246"/>
      <c r="JBH6" s="246"/>
      <c r="JBI6" s="246"/>
      <c r="JBJ6" s="246"/>
      <c r="JBK6" s="246"/>
      <c r="JBL6" s="246"/>
      <c r="JBM6" s="246"/>
      <c r="JBN6" s="246"/>
      <c r="JBO6" s="246"/>
      <c r="JBP6" s="246"/>
      <c r="JBQ6" s="246"/>
      <c r="JBR6" s="246"/>
      <c r="JBS6" s="246"/>
      <c r="JBT6" s="246"/>
      <c r="JBU6" s="246"/>
      <c r="JBV6" s="246"/>
      <c r="JBW6" s="246"/>
      <c r="JBX6" s="246"/>
      <c r="JBY6" s="246"/>
      <c r="JBZ6" s="246"/>
      <c r="JCA6" s="246"/>
      <c r="JCB6" s="246"/>
      <c r="JCC6" s="246"/>
      <c r="JCD6" s="246"/>
      <c r="JCE6" s="246"/>
      <c r="JCF6" s="246"/>
      <c r="JCG6" s="246"/>
      <c r="JCH6" s="246"/>
      <c r="JCI6" s="246"/>
      <c r="JCJ6" s="246"/>
      <c r="JCK6" s="246"/>
      <c r="JCL6" s="246"/>
      <c r="JCM6" s="246"/>
      <c r="JCN6" s="246"/>
      <c r="JCO6" s="246"/>
      <c r="JCP6" s="246"/>
      <c r="JCQ6" s="246"/>
      <c r="JCR6" s="246"/>
      <c r="JCS6" s="246"/>
      <c r="JCT6" s="246"/>
      <c r="JCU6" s="246"/>
      <c r="JCV6" s="246"/>
      <c r="JCW6" s="246"/>
      <c r="JCX6" s="246"/>
      <c r="JCY6" s="246"/>
      <c r="JCZ6" s="246"/>
      <c r="JDA6" s="246"/>
      <c r="JDB6" s="246"/>
      <c r="JDC6" s="246"/>
      <c r="JDD6" s="246"/>
      <c r="JDE6" s="246"/>
      <c r="JDF6" s="246"/>
      <c r="JDG6" s="246"/>
      <c r="JDH6" s="246"/>
      <c r="JDI6" s="246"/>
      <c r="JDJ6" s="246"/>
      <c r="JDK6" s="246"/>
      <c r="JDL6" s="246"/>
      <c r="JDM6" s="246"/>
      <c r="JDN6" s="246"/>
      <c r="JDO6" s="246"/>
      <c r="JDP6" s="246"/>
      <c r="JDQ6" s="246"/>
      <c r="JDR6" s="246"/>
      <c r="JDS6" s="246"/>
      <c r="JDT6" s="246"/>
      <c r="JDU6" s="246"/>
      <c r="JDV6" s="246"/>
      <c r="JDW6" s="246"/>
      <c r="JDX6" s="246"/>
      <c r="JDY6" s="246"/>
      <c r="JDZ6" s="246"/>
      <c r="JEA6" s="246"/>
      <c r="JEB6" s="246"/>
      <c r="JEC6" s="246"/>
      <c r="JED6" s="246"/>
      <c r="JEE6" s="246"/>
      <c r="JEF6" s="246"/>
      <c r="JEG6" s="246"/>
      <c r="JEH6" s="246"/>
      <c r="JEI6" s="246"/>
      <c r="JEJ6" s="246"/>
      <c r="JEK6" s="246"/>
      <c r="JEL6" s="246"/>
      <c r="JEM6" s="246"/>
      <c r="JEN6" s="246"/>
      <c r="JEO6" s="246"/>
      <c r="JEP6" s="246"/>
      <c r="JEQ6" s="246"/>
      <c r="JER6" s="246"/>
      <c r="JES6" s="246"/>
      <c r="JET6" s="246"/>
      <c r="JEU6" s="246"/>
      <c r="JEV6" s="246"/>
      <c r="JEW6" s="246"/>
      <c r="JEX6" s="246"/>
      <c r="JEY6" s="246"/>
      <c r="JEZ6" s="246"/>
      <c r="JFA6" s="246"/>
      <c r="JFB6" s="246"/>
      <c r="JFC6" s="246"/>
      <c r="JFD6" s="246"/>
      <c r="JFE6" s="246"/>
      <c r="JFF6" s="246"/>
      <c r="JFG6" s="246"/>
      <c r="JFH6" s="246"/>
      <c r="JFI6" s="246"/>
      <c r="JFJ6" s="246"/>
      <c r="JFK6" s="246"/>
      <c r="JFL6" s="246"/>
      <c r="JFM6" s="246"/>
      <c r="JFN6" s="246"/>
      <c r="JFO6" s="246"/>
      <c r="JFP6" s="246"/>
      <c r="JFQ6" s="246"/>
      <c r="JFR6" s="246"/>
      <c r="JFS6" s="246"/>
      <c r="JFT6" s="246"/>
      <c r="JFU6" s="246"/>
      <c r="JFV6" s="246"/>
      <c r="JFW6" s="246"/>
      <c r="JFX6" s="246"/>
      <c r="JFY6" s="246"/>
      <c r="JFZ6" s="246"/>
      <c r="JGA6" s="246"/>
      <c r="JGB6" s="246"/>
      <c r="JGC6" s="246"/>
      <c r="JGD6" s="246"/>
      <c r="JGE6" s="246"/>
      <c r="JGF6" s="246"/>
      <c r="JGG6" s="246"/>
      <c r="JGH6" s="246"/>
      <c r="JGI6" s="246"/>
      <c r="JGJ6" s="246"/>
      <c r="JGK6" s="246"/>
      <c r="JGL6" s="246"/>
      <c r="JGM6" s="246"/>
      <c r="JGN6" s="246"/>
      <c r="JGO6" s="246"/>
      <c r="JGP6" s="246"/>
      <c r="JGQ6" s="246"/>
      <c r="JGR6" s="246"/>
      <c r="JGS6" s="246"/>
      <c r="JGT6" s="246"/>
      <c r="JGU6" s="246"/>
      <c r="JGV6" s="246"/>
      <c r="JGW6" s="246"/>
      <c r="JGX6" s="246"/>
      <c r="JGY6" s="246"/>
      <c r="JGZ6" s="246"/>
      <c r="JHA6" s="246"/>
      <c r="JHB6" s="246"/>
      <c r="JHC6" s="246"/>
      <c r="JHD6" s="246"/>
      <c r="JHE6" s="246"/>
      <c r="JHF6" s="246"/>
      <c r="JHG6" s="246"/>
      <c r="JHH6" s="246"/>
      <c r="JHI6" s="246"/>
      <c r="JHJ6" s="246"/>
      <c r="JHK6" s="246"/>
      <c r="JHL6" s="246"/>
      <c r="JHM6" s="246"/>
      <c r="JHN6" s="246"/>
      <c r="JHO6" s="246"/>
      <c r="JHP6" s="246"/>
      <c r="JHQ6" s="246"/>
      <c r="JHR6" s="246"/>
      <c r="JHS6" s="246"/>
      <c r="JHT6" s="246"/>
      <c r="JHU6" s="246"/>
      <c r="JHV6" s="246"/>
      <c r="JHW6" s="246"/>
      <c r="JHX6" s="246"/>
      <c r="JHY6" s="246"/>
      <c r="JHZ6" s="246"/>
      <c r="JIA6" s="246"/>
      <c r="JIB6" s="246"/>
      <c r="JIC6" s="246"/>
      <c r="JID6" s="246"/>
      <c r="JIE6" s="246"/>
      <c r="JIF6" s="246"/>
      <c r="JIG6" s="246"/>
      <c r="JIH6" s="246"/>
      <c r="JII6" s="246"/>
      <c r="JIJ6" s="246"/>
      <c r="JIK6" s="246"/>
      <c r="JIL6" s="246"/>
      <c r="JIM6" s="246"/>
      <c r="JIN6" s="246"/>
      <c r="JIO6" s="246"/>
      <c r="JIP6" s="246"/>
      <c r="JIQ6" s="246"/>
      <c r="JIR6" s="246"/>
      <c r="JIS6" s="246"/>
      <c r="JIT6" s="246"/>
      <c r="JIU6" s="246"/>
      <c r="JIV6" s="246"/>
      <c r="JIW6" s="246"/>
      <c r="JIX6" s="246"/>
      <c r="JIY6" s="246"/>
      <c r="JIZ6" s="246"/>
      <c r="JJA6" s="246"/>
      <c r="JJB6" s="246"/>
      <c r="JJC6" s="246"/>
      <c r="JJD6" s="246"/>
      <c r="JJE6" s="246"/>
      <c r="JJF6" s="246"/>
      <c r="JJG6" s="246"/>
      <c r="JJH6" s="246"/>
      <c r="JJI6" s="246"/>
      <c r="JJJ6" s="246"/>
      <c r="JJK6" s="246"/>
      <c r="JJL6" s="246"/>
      <c r="JJM6" s="246"/>
      <c r="JJN6" s="246"/>
      <c r="JJO6" s="246"/>
      <c r="JJP6" s="246"/>
      <c r="JJQ6" s="246"/>
      <c r="JJR6" s="246"/>
      <c r="JJS6" s="246"/>
      <c r="JJT6" s="246"/>
      <c r="JJU6" s="246"/>
      <c r="JJV6" s="246"/>
      <c r="JJW6" s="246"/>
      <c r="JJX6" s="246"/>
      <c r="JJY6" s="246"/>
      <c r="JJZ6" s="246"/>
      <c r="JKA6" s="246"/>
      <c r="JKB6" s="246"/>
      <c r="JKC6" s="246"/>
      <c r="JKD6" s="246"/>
      <c r="JKE6" s="246"/>
      <c r="JKF6" s="246"/>
      <c r="JKG6" s="246"/>
      <c r="JKH6" s="246"/>
      <c r="JKI6" s="246"/>
      <c r="JKJ6" s="246"/>
      <c r="JKK6" s="246"/>
      <c r="JKL6" s="246"/>
      <c r="JKM6" s="246"/>
      <c r="JKN6" s="246"/>
      <c r="JKO6" s="246"/>
      <c r="JKP6" s="246"/>
      <c r="JKQ6" s="246"/>
      <c r="JKR6" s="246"/>
      <c r="JKS6" s="246"/>
      <c r="JKT6" s="246"/>
      <c r="JKU6" s="246"/>
      <c r="JKV6" s="246"/>
      <c r="JKW6" s="246"/>
      <c r="JKX6" s="246"/>
      <c r="JKY6" s="246"/>
      <c r="JKZ6" s="246"/>
      <c r="JLA6" s="246"/>
      <c r="JLB6" s="246"/>
      <c r="JLC6" s="246"/>
      <c r="JLD6" s="246"/>
      <c r="JLE6" s="246"/>
      <c r="JLF6" s="246"/>
      <c r="JLG6" s="246"/>
      <c r="JLH6" s="246"/>
      <c r="JLI6" s="246"/>
      <c r="JLJ6" s="246"/>
      <c r="JLK6" s="246"/>
      <c r="JLL6" s="246"/>
      <c r="JLM6" s="246"/>
      <c r="JLN6" s="246"/>
      <c r="JLO6" s="246"/>
      <c r="JLP6" s="246"/>
      <c r="JLQ6" s="246"/>
      <c r="JLR6" s="246"/>
      <c r="JLS6" s="246"/>
      <c r="JLT6" s="246"/>
      <c r="JLU6" s="246"/>
      <c r="JLV6" s="246"/>
      <c r="JLW6" s="246"/>
      <c r="JLX6" s="246"/>
      <c r="JLY6" s="246"/>
      <c r="JLZ6" s="246"/>
      <c r="JMA6" s="246"/>
      <c r="JMB6" s="246"/>
      <c r="JMC6" s="246"/>
      <c r="JMD6" s="246"/>
      <c r="JME6" s="246"/>
      <c r="JMF6" s="246"/>
      <c r="JMG6" s="246"/>
      <c r="JMH6" s="246"/>
      <c r="JMI6" s="246"/>
      <c r="JMJ6" s="246"/>
      <c r="JMK6" s="246"/>
      <c r="JML6" s="246"/>
      <c r="JMM6" s="246"/>
      <c r="JMN6" s="246"/>
      <c r="JMO6" s="246"/>
      <c r="JMP6" s="246"/>
      <c r="JMQ6" s="246"/>
      <c r="JMR6" s="246"/>
      <c r="JMS6" s="246"/>
      <c r="JMT6" s="246"/>
      <c r="JMU6" s="246"/>
      <c r="JMV6" s="246"/>
      <c r="JMW6" s="246"/>
      <c r="JMX6" s="246"/>
      <c r="JMY6" s="246"/>
      <c r="JMZ6" s="246"/>
      <c r="JNA6" s="246"/>
      <c r="JNB6" s="246"/>
      <c r="JNC6" s="246"/>
      <c r="JND6" s="246"/>
      <c r="JNE6" s="246"/>
      <c r="JNF6" s="246"/>
      <c r="JNG6" s="246"/>
      <c r="JNH6" s="246"/>
      <c r="JNI6" s="246"/>
      <c r="JNJ6" s="246"/>
      <c r="JNK6" s="246"/>
      <c r="JNL6" s="246"/>
      <c r="JNM6" s="246"/>
      <c r="JNN6" s="246"/>
      <c r="JNO6" s="246"/>
      <c r="JNP6" s="246"/>
      <c r="JNQ6" s="246"/>
      <c r="JNR6" s="246"/>
      <c r="JNS6" s="246"/>
      <c r="JNT6" s="246"/>
      <c r="JNU6" s="246"/>
      <c r="JNV6" s="246"/>
      <c r="JNW6" s="246"/>
      <c r="JNX6" s="246"/>
      <c r="JNY6" s="246"/>
      <c r="JNZ6" s="246"/>
      <c r="JOA6" s="246"/>
      <c r="JOB6" s="246"/>
      <c r="JOC6" s="246"/>
      <c r="JOD6" s="246"/>
      <c r="JOE6" s="246"/>
      <c r="JOF6" s="246"/>
      <c r="JOG6" s="246"/>
      <c r="JOH6" s="246"/>
      <c r="JOI6" s="246"/>
      <c r="JOJ6" s="246"/>
      <c r="JOK6" s="246"/>
      <c r="JOL6" s="246"/>
      <c r="JOM6" s="246"/>
      <c r="JON6" s="246"/>
      <c r="JOO6" s="246"/>
      <c r="JOP6" s="246"/>
      <c r="JOQ6" s="246"/>
      <c r="JOR6" s="246"/>
      <c r="JOS6" s="246"/>
      <c r="JOT6" s="246"/>
      <c r="JOU6" s="246"/>
      <c r="JOV6" s="246"/>
      <c r="JOW6" s="246"/>
      <c r="JOX6" s="246"/>
      <c r="JOY6" s="246"/>
      <c r="JOZ6" s="246"/>
      <c r="JPA6" s="246"/>
      <c r="JPB6" s="246"/>
      <c r="JPC6" s="246"/>
      <c r="JPD6" s="246"/>
      <c r="JPE6" s="246"/>
      <c r="JPF6" s="246"/>
      <c r="JPG6" s="246"/>
      <c r="JPH6" s="246"/>
      <c r="JPI6" s="246"/>
      <c r="JPJ6" s="246"/>
      <c r="JPK6" s="246"/>
      <c r="JPL6" s="246"/>
      <c r="JPM6" s="246"/>
      <c r="JPN6" s="246"/>
      <c r="JPO6" s="246"/>
      <c r="JPP6" s="246"/>
      <c r="JPQ6" s="246"/>
      <c r="JPR6" s="246"/>
      <c r="JPS6" s="246"/>
      <c r="JPT6" s="246"/>
      <c r="JPU6" s="246"/>
      <c r="JPV6" s="246"/>
      <c r="JPW6" s="246"/>
      <c r="JPX6" s="246"/>
      <c r="JPY6" s="246"/>
      <c r="JPZ6" s="246"/>
      <c r="JQA6" s="246"/>
      <c r="JQB6" s="246"/>
      <c r="JQC6" s="246"/>
      <c r="JQD6" s="246"/>
      <c r="JQE6" s="246"/>
      <c r="JQF6" s="246"/>
      <c r="JQG6" s="246"/>
      <c r="JQH6" s="246"/>
      <c r="JQI6" s="246"/>
      <c r="JQJ6" s="246"/>
      <c r="JQK6" s="246"/>
      <c r="JQL6" s="246"/>
      <c r="JQM6" s="246"/>
      <c r="JQN6" s="246"/>
      <c r="JQO6" s="246"/>
      <c r="JQP6" s="246"/>
      <c r="JQQ6" s="246"/>
      <c r="JQR6" s="246"/>
      <c r="JQS6" s="246"/>
      <c r="JQT6" s="246"/>
      <c r="JQU6" s="246"/>
      <c r="JQV6" s="246"/>
      <c r="JQW6" s="246"/>
      <c r="JQX6" s="246"/>
      <c r="JQY6" s="246"/>
      <c r="JQZ6" s="246"/>
      <c r="JRA6" s="246"/>
      <c r="JRB6" s="246"/>
      <c r="JRC6" s="246"/>
      <c r="JRD6" s="246"/>
      <c r="JRE6" s="246"/>
      <c r="JRF6" s="246"/>
      <c r="JRG6" s="246"/>
      <c r="JRH6" s="246"/>
      <c r="JRI6" s="246"/>
      <c r="JRJ6" s="246"/>
      <c r="JRK6" s="246"/>
      <c r="JRL6" s="246"/>
      <c r="JRM6" s="246"/>
      <c r="JRN6" s="246"/>
      <c r="JRO6" s="246"/>
      <c r="JRP6" s="246"/>
      <c r="JRQ6" s="246"/>
      <c r="JRR6" s="246"/>
      <c r="JRS6" s="246"/>
      <c r="JRT6" s="246"/>
      <c r="JRU6" s="246"/>
      <c r="JRV6" s="246"/>
      <c r="JRW6" s="246"/>
      <c r="JRX6" s="246"/>
      <c r="JRY6" s="246"/>
      <c r="JRZ6" s="246"/>
      <c r="JSA6" s="246"/>
      <c r="JSB6" s="246"/>
      <c r="JSC6" s="246"/>
      <c r="JSD6" s="246"/>
      <c r="JSE6" s="246"/>
      <c r="JSF6" s="246"/>
      <c r="JSG6" s="246"/>
      <c r="JSH6" s="246"/>
      <c r="JSI6" s="246"/>
      <c r="JSJ6" s="246"/>
      <c r="JSK6" s="246"/>
      <c r="JSL6" s="246"/>
      <c r="JSM6" s="246"/>
      <c r="JSN6" s="246"/>
      <c r="JSO6" s="246"/>
      <c r="JSP6" s="246"/>
      <c r="JSQ6" s="246"/>
      <c r="JSR6" s="246"/>
      <c r="JSS6" s="246"/>
      <c r="JST6" s="246"/>
      <c r="JSU6" s="246"/>
      <c r="JSV6" s="246"/>
      <c r="JSW6" s="246"/>
      <c r="JSX6" s="246"/>
      <c r="JSY6" s="246"/>
      <c r="JSZ6" s="246"/>
      <c r="JTA6" s="246"/>
      <c r="JTB6" s="246"/>
      <c r="JTC6" s="246"/>
      <c r="JTD6" s="246"/>
      <c r="JTE6" s="246"/>
      <c r="JTF6" s="246"/>
      <c r="JTG6" s="246"/>
      <c r="JTH6" s="246"/>
      <c r="JTI6" s="246"/>
      <c r="JTJ6" s="246"/>
      <c r="JTK6" s="246"/>
      <c r="JTL6" s="246"/>
      <c r="JTM6" s="246"/>
      <c r="JTN6" s="246"/>
      <c r="JTO6" s="246"/>
      <c r="JTP6" s="246"/>
      <c r="JTQ6" s="246"/>
      <c r="JTR6" s="246"/>
      <c r="JTS6" s="246"/>
      <c r="JTT6" s="246"/>
      <c r="JTU6" s="246"/>
      <c r="JTV6" s="246"/>
      <c r="JTW6" s="246"/>
      <c r="JTX6" s="246"/>
      <c r="JTY6" s="246"/>
      <c r="JTZ6" s="246"/>
      <c r="JUA6" s="246"/>
      <c r="JUB6" s="246"/>
      <c r="JUC6" s="246"/>
      <c r="JUD6" s="246"/>
      <c r="JUE6" s="246"/>
      <c r="JUF6" s="246"/>
      <c r="JUG6" s="246"/>
      <c r="JUH6" s="246"/>
      <c r="JUI6" s="246"/>
      <c r="JUJ6" s="246"/>
      <c r="JUK6" s="246"/>
      <c r="JUL6" s="246"/>
      <c r="JUM6" s="246"/>
      <c r="JUN6" s="246"/>
      <c r="JUO6" s="246"/>
      <c r="JUP6" s="246"/>
      <c r="JUQ6" s="246"/>
      <c r="JUR6" s="246"/>
      <c r="JUS6" s="246"/>
      <c r="JUT6" s="246"/>
      <c r="JUU6" s="246"/>
      <c r="JUV6" s="246"/>
      <c r="JUW6" s="246"/>
      <c r="JUX6" s="246"/>
      <c r="JUY6" s="246"/>
      <c r="JUZ6" s="246"/>
      <c r="JVA6" s="246"/>
      <c r="JVB6" s="246"/>
      <c r="JVC6" s="246"/>
      <c r="JVD6" s="246"/>
      <c r="JVE6" s="246"/>
      <c r="JVF6" s="246"/>
      <c r="JVG6" s="246"/>
      <c r="JVH6" s="246"/>
      <c r="JVI6" s="246"/>
      <c r="JVJ6" s="246"/>
      <c r="JVK6" s="246"/>
      <c r="JVL6" s="246"/>
      <c r="JVM6" s="246"/>
      <c r="JVN6" s="246"/>
      <c r="JVO6" s="246"/>
      <c r="JVP6" s="246"/>
      <c r="JVQ6" s="246"/>
      <c r="JVR6" s="246"/>
      <c r="JVS6" s="246"/>
      <c r="JVT6" s="246"/>
      <c r="JVU6" s="246"/>
      <c r="JVV6" s="246"/>
      <c r="JVW6" s="246"/>
      <c r="JVX6" s="246"/>
      <c r="JVY6" s="246"/>
      <c r="JVZ6" s="246"/>
      <c r="JWA6" s="246"/>
      <c r="JWB6" s="246"/>
      <c r="JWC6" s="246"/>
      <c r="JWD6" s="246"/>
      <c r="JWE6" s="246"/>
      <c r="JWF6" s="246"/>
      <c r="JWG6" s="246"/>
      <c r="JWH6" s="246"/>
      <c r="JWI6" s="246"/>
      <c r="JWJ6" s="246"/>
      <c r="JWK6" s="246"/>
      <c r="JWL6" s="246"/>
      <c r="JWM6" s="246"/>
      <c r="JWN6" s="246"/>
      <c r="JWO6" s="246"/>
      <c r="JWP6" s="246"/>
      <c r="JWQ6" s="246"/>
      <c r="JWR6" s="246"/>
      <c r="JWS6" s="246"/>
      <c r="JWT6" s="246"/>
      <c r="JWU6" s="246"/>
      <c r="JWV6" s="246"/>
      <c r="JWW6" s="246"/>
      <c r="JWX6" s="246"/>
      <c r="JWY6" s="246"/>
      <c r="JWZ6" s="246"/>
      <c r="JXA6" s="246"/>
      <c r="JXB6" s="246"/>
      <c r="JXC6" s="246"/>
      <c r="JXD6" s="246"/>
      <c r="JXE6" s="246"/>
      <c r="JXF6" s="246"/>
      <c r="JXG6" s="246"/>
      <c r="JXH6" s="246"/>
      <c r="JXI6" s="246"/>
      <c r="JXJ6" s="246"/>
      <c r="JXK6" s="246"/>
      <c r="JXL6" s="246"/>
      <c r="JXM6" s="246"/>
      <c r="JXN6" s="246"/>
      <c r="JXO6" s="246"/>
      <c r="JXP6" s="246"/>
      <c r="JXQ6" s="246"/>
      <c r="JXR6" s="246"/>
      <c r="JXS6" s="246"/>
      <c r="JXT6" s="246"/>
      <c r="JXU6" s="246"/>
      <c r="JXV6" s="246"/>
      <c r="JXW6" s="246"/>
      <c r="JXX6" s="246"/>
      <c r="JXY6" s="246"/>
      <c r="JXZ6" s="246"/>
      <c r="JYA6" s="246"/>
      <c r="JYB6" s="246"/>
      <c r="JYC6" s="246"/>
      <c r="JYD6" s="246"/>
      <c r="JYE6" s="246"/>
      <c r="JYF6" s="246"/>
      <c r="JYG6" s="246"/>
      <c r="JYH6" s="246"/>
      <c r="JYI6" s="246"/>
      <c r="JYJ6" s="246"/>
      <c r="JYK6" s="246"/>
      <c r="JYL6" s="246"/>
      <c r="JYM6" s="246"/>
      <c r="JYN6" s="246"/>
      <c r="JYO6" s="246"/>
      <c r="JYP6" s="246"/>
      <c r="JYQ6" s="246"/>
      <c r="JYR6" s="246"/>
      <c r="JYS6" s="246"/>
      <c r="JYT6" s="246"/>
      <c r="JYU6" s="246"/>
      <c r="JYV6" s="246"/>
      <c r="JYW6" s="246"/>
      <c r="JYX6" s="246"/>
      <c r="JYY6" s="246"/>
      <c r="JYZ6" s="246"/>
      <c r="JZA6" s="246"/>
      <c r="JZB6" s="246"/>
      <c r="JZC6" s="246"/>
      <c r="JZD6" s="246"/>
      <c r="JZE6" s="246"/>
      <c r="JZF6" s="246"/>
      <c r="JZG6" s="246"/>
      <c r="JZH6" s="246"/>
      <c r="JZI6" s="246"/>
      <c r="JZJ6" s="246"/>
      <c r="JZK6" s="246"/>
      <c r="JZL6" s="246"/>
      <c r="JZM6" s="246"/>
      <c r="JZN6" s="246"/>
      <c r="JZO6" s="246"/>
      <c r="JZP6" s="246"/>
      <c r="JZQ6" s="246"/>
      <c r="JZR6" s="246"/>
      <c r="JZS6" s="246"/>
      <c r="JZT6" s="246"/>
      <c r="JZU6" s="246"/>
      <c r="JZV6" s="246"/>
      <c r="JZW6" s="246"/>
      <c r="JZX6" s="246"/>
      <c r="JZY6" s="246"/>
      <c r="JZZ6" s="246"/>
      <c r="KAA6" s="246"/>
      <c r="KAB6" s="246"/>
      <c r="KAC6" s="246"/>
      <c r="KAD6" s="246"/>
      <c r="KAE6" s="246"/>
      <c r="KAF6" s="246"/>
      <c r="KAG6" s="246"/>
      <c r="KAH6" s="246"/>
      <c r="KAI6" s="246"/>
      <c r="KAJ6" s="246"/>
      <c r="KAK6" s="246"/>
      <c r="KAL6" s="246"/>
      <c r="KAM6" s="246"/>
      <c r="KAN6" s="246"/>
      <c r="KAO6" s="246"/>
      <c r="KAP6" s="246"/>
      <c r="KAQ6" s="246"/>
      <c r="KAR6" s="246"/>
      <c r="KAS6" s="246"/>
      <c r="KAT6" s="246"/>
      <c r="KAU6" s="246"/>
      <c r="KAV6" s="246"/>
      <c r="KAW6" s="246"/>
      <c r="KAX6" s="246"/>
      <c r="KAY6" s="246"/>
      <c r="KAZ6" s="246"/>
      <c r="KBA6" s="246"/>
      <c r="KBB6" s="246"/>
      <c r="KBC6" s="246"/>
      <c r="KBD6" s="246"/>
      <c r="KBE6" s="246"/>
      <c r="KBF6" s="246"/>
      <c r="KBG6" s="246"/>
      <c r="KBH6" s="246"/>
      <c r="KBI6" s="246"/>
      <c r="KBJ6" s="246"/>
      <c r="KBK6" s="246"/>
      <c r="KBL6" s="246"/>
      <c r="KBM6" s="246"/>
      <c r="KBN6" s="246"/>
      <c r="KBO6" s="246"/>
      <c r="KBP6" s="246"/>
      <c r="KBQ6" s="246"/>
      <c r="KBR6" s="246"/>
      <c r="KBS6" s="246"/>
      <c r="KBT6" s="246"/>
      <c r="KBU6" s="246"/>
      <c r="KBV6" s="246"/>
      <c r="KBW6" s="246"/>
      <c r="KBX6" s="246"/>
      <c r="KBY6" s="246"/>
      <c r="KBZ6" s="246"/>
      <c r="KCA6" s="246"/>
      <c r="KCB6" s="246"/>
      <c r="KCC6" s="246"/>
      <c r="KCD6" s="246"/>
      <c r="KCE6" s="246"/>
      <c r="KCF6" s="246"/>
      <c r="KCG6" s="246"/>
      <c r="KCH6" s="246"/>
      <c r="KCI6" s="246"/>
      <c r="KCJ6" s="246"/>
      <c r="KCK6" s="246"/>
      <c r="KCL6" s="246"/>
      <c r="KCM6" s="246"/>
      <c r="KCN6" s="246"/>
      <c r="KCO6" s="246"/>
      <c r="KCP6" s="246"/>
      <c r="KCQ6" s="246"/>
      <c r="KCR6" s="246"/>
      <c r="KCS6" s="246"/>
      <c r="KCT6" s="246"/>
      <c r="KCU6" s="246"/>
      <c r="KCV6" s="246"/>
      <c r="KCW6" s="246"/>
      <c r="KCX6" s="246"/>
      <c r="KCY6" s="246"/>
      <c r="KCZ6" s="246"/>
      <c r="KDA6" s="246"/>
      <c r="KDB6" s="246"/>
      <c r="KDC6" s="246"/>
      <c r="KDD6" s="246"/>
      <c r="KDE6" s="246"/>
      <c r="KDF6" s="246"/>
      <c r="KDG6" s="246"/>
      <c r="KDH6" s="246"/>
      <c r="KDI6" s="246"/>
      <c r="KDJ6" s="246"/>
      <c r="KDK6" s="246"/>
      <c r="KDL6" s="246"/>
      <c r="KDM6" s="246"/>
      <c r="KDN6" s="246"/>
      <c r="KDO6" s="246"/>
      <c r="KDP6" s="246"/>
      <c r="KDQ6" s="246"/>
      <c r="KDR6" s="246"/>
      <c r="KDS6" s="246"/>
      <c r="KDT6" s="246"/>
      <c r="KDU6" s="246"/>
      <c r="KDV6" s="246"/>
      <c r="KDW6" s="246"/>
      <c r="KDX6" s="246"/>
      <c r="KDY6" s="246"/>
      <c r="KDZ6" s="246"/>
      <c r="KEA6" s="246"/>
      <c r="KEB6" s="246"/>
      <c r="KEC6" s="246"/>
      <c r="KED6" s="246"/>
      <c r="KEE6" s="246"/>
      <c r="KEF6" s="246"/>
      <c r="KEG6" s="246"/>
      <c r="KEH6" s="246"/>
      <c r="KEI6" s="246"/>
      <c r="KEJ6" s="246"/>
      <c r="KEK6" s="246"/>
      <c r="KEL6" s="246"/>
      <c r="KEM6" s="246"/>
      <c r="KEN6" s="246"/>
      <c r="KEO6" s="246"/>
      <c r="KEP6" s="246"/>
      <c r="KEQ6" s="246"/>
      <c r="KER6" s="246"/>
      <c r="KES6" s="246"/>
      <c r="KET6" s="246"/>
      <c r="KEU6" s="246"/>
      <c r="KEV6" s="246"/>
      <c r="KEW6" s="246"/>
      <c r="KEX6" s="246"/>
      <c r="KEY6" s="246"/>
      <c r="KEZ6" s="246"/>
      <c r="KFA6" s="246"/>
      <c r="KFB6" s="246"/>
      <c r="KFC6" s="246"/>
      <c r="KFD6" s="246"/>
      <c r="KFE6" s="246"/>
      <c r="KFF6" s="246"/>
      <c r="KFG6" s="246"/>
      <c r="KFH6" s="246"/>
      <c r="KFI6" s="246"/>
      <c r="KFJ6" s="246"/>
      <c r="KFK6" s="246"/>
      <c r="KFL6" s="246"/>
      <c r="KFM6" s="246"/>
      <c r="KFN6" s="246"/>
      <c r="KFO6" s="246"/>
      <c r="KFP6" s="246"/>
      <c r="KFQ6" s="246"/>
      <c r="KFR6" s="246"/>
      <c r="KFS6" s="246"/>
      <c r="KFT6" s="246"/>
      <c r="KFU6" s="246"/>
      <c r="KFV6" s="246"/>
      <c r="KFW6" s="246"/>
      <c r="KFX6" s="246"/>
      <c r="KFY6" s="246"/>
      <c r="KFZ6" s="246"/>
      <c r="KGA6" s="246"/>
      <c r="KGB6" s="246"/>
      <c r="KGC6" s="246"/>
      <c r="KGD6" s="246"/>
      <c r="KGE6" s="246"/>
      <c r="KGF6" s="246"/>
      <c r="KGG6" s="246"/>
      <c r="KGH6" s="246"/>
      <c r="KGI6" s="246"/>
      <c r="KGJ6" s="246"/>
      <c r="KGK6" s="246"/>
      <c r="KGL6" s="246"/>
      <c r="KGM6" s="246"/>
      <c r="KGN6" s="246"/>
      <c r="KGO6" s="246"/>
      <c r="KGP6" s="246"/>
      <c r="KGQ6" s="246"/>
      <c r="KGR6" s="246"/>
      <c r="KGS6" s="246"/>
      <c r="KGT6" s="246"/>
      <c r="KGU6" s="246"/>
      <c r="KGV6" s="246"/>
      <c r="KGW6" s="246"/>
      <c r="KGX6" s="246"/>
      <c r="KGY6" s="246"/>
      <c r="KGZ6" s="246"/>
      <c r="KHA6" s="246"/>
      <c r="KHB6" s="246"/>
      <c r="KHC6" s="246"/>
      <c r="KHD6" s="246"/>
      <c r="KHE6" s="246"/>
      <c r="KHF6" s="246"/>
      <c r="KHG6" s="246"/>
      <c r="KHH6" s="246"/>
      <c r="KHI6" s="246"/>
      <c r="KHJ6" s="246"/>
      <c r="KHK6" s="246"/>
      <c r="KHL6" s="246"/>
      <c r="KHM6" s="246"/>
      <c r="KHN6" s="246"/>
      <c r="KHO6" s="246"/>
      <c r="KHP6" s="246"/>
      <c r="KHQ6" s="246"/>
      <c r="KHR6" s="246"/>
      <c r="KHS6" s="246"/>
      <c r="KHT6" s="246"/>
      <c r="KHU6" s="246"/>
      <c r="KHV6" s="246"/>
      <c r="KHW6" s="246"/>
      <c r="KHX6" s="246"/>
      <c r="KHY6" s="246"/>
      <c r="KHZ6" s="246"/>
      <c r="KIA6" s="246"/>
      <c r="KIB6" s="246"/>
      <c r="KIC6" s="246"/>
      <c r="KID6" s="246"/>
      <c r="KIE6" s="246"/>
      <c r="KIF6" s="246"/>
      <c r="KIG6" s="246"/>
      <c r="KIH6" s="246"/>
      <c r="KII6" s="246"/>
      <c r="KIJ6" s="246"/>
      <c r="KIK6" s="246"/>
      <c r="KIL6" s="246"/>
      <c r="KIM6" s="246"/>
      <c r="KIN6" s="246"/>
      <c r="KIO6" s="246"/>
      <c r="KIP6" s="246"/>
      <c r="KIQ6" s="246"/>
      <c r="KIR6" s="246"/>
      <c r="KIS6" s="246"/>
      <c r="KIT6" s="246"/>
      <c r="KIU6" s="246"/>
      <c r="KIV6" s="246"/>
      <c r="KIW6" s="246"/>
      <c r="KIX6" s="246"/>
      <c r="KIY6" s="246"/>
      <c r="KIZ6" s="246"/>
      <c r="KJA6" s="246"/>
      <c r="KJB6" s="246"/>
      <c r="KJC6" s="246"/>
      <c r="KJD6" s="246"/>
      <c r="KJE6" s="246"/>
      <c r="KJF6" s="246"/>
      <c r="KJG6" s="246"/>
      <c r="KJH6" s="246"/>
      <c r="KJI6" s="246"/>
      <c r="KJJ6" s="246"/>
      <c r="KJK6" s="246"/>
      <c r="KJL6" s="246"/>
      <c r="KJM6" s="246"/>
      <c r="KJN6" s="246"/>
      <c r="KJO6" s="246"/>
      <c r="KJP6" s="246"/>
      <c r="KJQ6" s="246"/>
      <c r="KJR6" s="246"/>
      <c r="KJS6" s="246"/>
      <c r="KJT6" s="246"/>
      <c r="KJU6" s="246"/>
      <c r="KJV6" s="246"/>
      <c r="KJW6" s="246"/>
      <c r="KJX6" s="246"/>
      <c r="KJY6" s="246"/>
      <c r="KJZ6" s="246"/>
      <c r="KKA6" s="246"/>
      <c r="KKB6" s="246"/>
      <c r="KKC6" s="246"/>
      <c r="KKD6" s="246"/>
      <c r="KKE6" s="246"/>
      <c r="KKF6" s="246"/>
      <c r="KKG6" s="246"/>
      <c r="KKH6" s="246"/>
      <c r="KKI6" s="246"/>
      <c r="KKJ6" s="246"/>
      <c r="KKK6" s="246"/>
      <c r="KKL6" s="246"/>
      <c r="KKM6" s="246"/>
      <c r="KKN6" s="246"/>
      <c r="KKO6" s="246"/>
      <c r="KKP6" s="246"/>
      <c r="KKQ6" s="246"/>
      <c r="KKR6" s="246"/>
      <c r="KKS6" s="246"/>
      <c r="KKT6" s="246"/>
      <c r="KKU6" s="246"/>
      <c r="KKV6" s="246"/>
      <c r="KKW6" s="246"/>
      <c r="KKX6" s="246"/>
      <c r="KKY6" s="246"/>
      <c r="KKZ6" s="246"/>
      <c r="KLA6" s="246"/>
      <c r="KLB6" s="246"/>
      <c r="KLC6" s="246"/>
      <c r="KLD6" s="246"/>
      <c r="KLE6" s="246"/>
      <c r="KLF6" s="246"/>
      <c r="KLG6" s="246"/>
      <c r="KLH6" s="246"/>
      <c r="KLI6" s="246"/>
      <c r="KLJ6" s="246"/>
      <c r="KLK6" s="246"/>
      <c r="KLL6" s="246"/>
      <c r="KLM6" s="246"/>
      <c r="KLN6" s="246"/>
      <c r="KLO6" s="246"/>
      <c r="KLP6" s="246"/>
      <c r="KLQ6" s="246"/>
      <c r="KLR6" s="246"/>
      <c r="KLS6" s="246"/>
      <c r="KLT6" s="246"/>
      <c r="KLU6" s="246"/>
      <c r="KLV6" s="246"/>
      <c r="KLW6" s="246"/>
      <c r="KLX6" s="246"/>
      <c r="KLY6" s="246"/>
      <c r="KLZ6" s="246"/>
      <c r="KMA6" s="246"/>
      <c r="KMB6" s="246"/>
      <c r="KMC6" s="246"/>
      <c r="KMD6" s="246"/>
      <c r="KME6" s="246"/>
      <c r="KMF6" s="246"/>
      <c r="KMG6" s="246"/>
      <c r="KMH6" s="246"/>
      <c r="KMI6" s="246"/>
      <c r="KMJ6" s="246"/>
      <c r="KMK6" s="246"/>
      <c r="KML6" s="246"/>
      <c r="KMM6" s="246"/>
      <c r="KMN6" s="246"/>
      <c r="KMO6" s="246"/>
      <c r="KMP6" s="246"/>
      <c r="KMQ6" s="246"/>
      <c r="KMR6" s="246"/>
      <c r="KMS6" s="246"/>
      <c r="KMT6" s="246"/>
      <c r="KMU6" s="246"/>
      <c r="KMV6" s="246"/>
      <c r="KMW6" s="246"/>
      <c r="KMX6" s="246"/>
      <c r="KMY6" s="246"/>
      <c r="KMZ6" s="246"/>
      <c r="KNA6" s="246"/>
      <c r="KNB6" s="246"/>
      <c r="KNC6" s="246"/>
      <c r="KND6" s="246"/>
      <c r="KNE6" s="246"/>
      <c r="KNF6" s="246"/>
      <c r="KNG6" s="246"/>
      <c r="KNH6" s="246"/>
      <c r="KNI6" s="246"/>
      <c r="KNJ6" s="246"/>
      <c r="KNK6" s="246"/>
      <c r="KNL6" s="246"/>
      <c r="KNM6" s="246"/>
      <c r="KNN6" s="246"/>
      <c r="KNO6" s="246"/>
      <c r="KNP6" s="246"/>
      <c r="KNQ6" s="246"/>
      <c r="KNR6" s="246"/>
      <c r="KNS6" s="246"/>
      <c r="KNT6" s="246"/>
      <c r="KNU6" s="246"/>
      <c r="KNV6" s="246"/>
      <c r="KNW6" s="246"/>
      <c r="KNX6" s="246"/>
      <c r="KNY6" s="246"/>
      <c r="KNZ6" s="246"/>
      <c r="KOA6" s="246"/>
      <c r="KOB6" s="246"/>
      <c r="KOC6" s="246"/>
      <c r="KOD6" s="246"/>
      <c r="KOE6" s="246"/>
      <c r="KOF6" s="246"/>
      <c r="KOG6" s="246"/>
      <c r="KOH6" s="246"/>
      <c r="KOI6" s="246"/>
      <c r="KOJ6" s="246"/>
      <c r="KOK6" s="246"/>
      <c r="KOL6" s="246"/>
      <c r="KOM6" s="246"/>
      <c r="KON6" s="246"/>
      <c r="KOO6" s="246"/>
      <c r="KOP6" s="246"/>
      <c r="KOQ6" s="246"/>
      <c r="KOR6" s="246"/>
      <c r="KOS6" s="246"/>
      <c r="KOT6" s="246"/>
      <c r="KOU6" s="246"/>
      <c r="KOV6" s="246"/>
      <c r="KOW6" s="246"/>
      <c r="KOX6" s="246"/>
      <c r="KOY6" s="246"/>
      <c r="KOZ6" s="246"/>
      <c r="KPA6" s="246"/>
      <c r="KPB6" s="246"/>
      <c r="KPC6" s="246"/>
      <c r="KPD6" s="246"/>
      <c r="KPE6" s="246"/>
      <c r="KPF6" s="246"/>
      <c r="KPG6" s="246"/>
      <c r="KPH6" s="246"/>
      <c r="KPI6" s="246"/>
      <c r="KPJ6" s="246"/>
      <c r="KPK6" s="246"/>
      <c r="KPL6" s="246"/>
      <c r="KPM6" s="246"/>
      <c r="KPN6" s="246"/>
      <c r="KPO6" s="246"/>
      <c r="KPP6" s="246"/>
      <c r="KPQ6" s="246"/>
      <c r="KPR6" s="246"/>
      <c r="KPS6" s="246"/>
      <c r="KPT6" s="246"/>
      <c r="KPU6" s="246"/>
      <c r="KPV6" s="246"/>
      <c r="KPW6" s="246"/>
      <c r="KPX6" s="246"/>
      <c r="KPY6" s="246"/>
      <c r="KPZ6" s="246"/>
      <c r="KQA6" s="246"/>
      <c r="KQB6" s="246"/>
      <c r="KQC6" s="246"/>
      <c r="KQD6" s="246"/>
      <c r="KQE6" s="246"/>
      <c r="KQF6" s="246"/>
      <c r="KQG6" s="246"/>
      <c r="KQH6" s="246"/>
      <c r="KQI6" s="246"/>
      <c r="KQJ6" s="246"/>
      <c r="KQK6" s="246"/>
      <c r="KQL6" s="246"/>
      <c r="KQM6" s="246"/>
      <c r="KQN6" s="246"/>
      <c r="KQO6" s="246"/>
      <c r="KQP6" s="246"/>
      <c r="KQQ6" s="246"/>
      <c r="KQR6" s="246"/>
      <c r="KQS6" s="246"/>
      <c r="KQT6" s="246"/>
      <c r="KQU6" s="246"/>
      <c r="KQV6" s="246"/>
      <c r="KQW6" s="246"/>
      <c r="KQX6" s="246"/>
      <c r="KQY6" s="246"/>
      <c r="KQZ6" s="246"/>
      <c r="KRA6" s="246"/>
      <c r="KRB6" s="246"/>
      <c r="KRC6" s="246"/>
      <c r="KRD6" s="246"/>
      <c r="KRE6" s="246"/>
      <c r="KRF6" s="246"/>
      <c r="KRG6" s="246"/>
      <c r="KRH6" s="246"/>
      <c r="KRI6" s="246"/>
      <c r="KRJ6" s="246"/>
      <c r="KRK6" s="246"/>
      <c r="KRL6" s="246"/>
      <c r="KRM6" s="246"/>
      <c r="KRN6" s="246"/>
      <c r="KRO6" s="246"/>
      <c r="KRP6" s="246"/>
      <c r="KRQ6" s="246"/>
      <c r="KRR6" s="246"/>
      <c r="KRS6" s="246"/>
      <c r="KRT6" s="246"/>
      <c r="KRU6" s="246"/>
      <c r="KRV6" s="246"/>
      <c r="KRW6" s="246"/>
      <c r="KRX6" s="246"/>
      <c r="KRY6" s="246"/>
      <c r="KRZ6" s="246"/>
      <c r="KSA6" s="246"/>
      <c r="KSB6" s="246"/>
      <c r="KSC6" s="246"/>
      <c r="KSD6" s="246"/>
      <c r="KSE6" s="246"/>
      <c r="KSF6" s="246"/>
      <c r="KSG6" s="246"/>
      <c r="KSH6" s="246"/>
      <c r="KSI6" s="246"/>
      <c r="KSJ6" s="246"/>
      <c r="KSK6" s="246"/>
      <c r="KSL6" s="246"/>
      <c r="KSM6" s="246"/>
      <c r="KSN6" s="246"/>
      <c r="KSO6" s="246"/>
      <c r="KSP6" s="246"/>
      <c r="KSQ6" s="246"/>
      <c r="KSR6" s="246"/>
      <c r="KSS6" s="246"/>
      <c r="KST6" s="246"/>
      <c r="KSU6" s="246"/>
      <c r="KSV6" s="246"/>
      <c r="KSW6" s="246"/>
      <c r="KSX6" s="246"/>
      <c r="KSY6" s="246"/>
      <c r="KSZ6" s="246"/>
      <c r="KTA6" s="246"/>
      <c r="KTB6" s="246"/>
      <c r="KTC6" s="246"/>
      <c r="KTD6" s="246"/>
      <c r="KTE6" s="246"/>
      <c r="KTF6" s="246"/>
      <c r="KTG6" s="246"/>
      <c r="KTH6" s="246"/>
      <c r="KTI6" s="246"/>
      <c r="KTJ6" s="246"/>
      <c r="KTK6" s="246"/>
      <c r="KTL6" s="246"/>
      <c r="KTM6" s="246"/>
      <c r="KTN6" s="246"/>
      <c r="KTO6" s="246"/>
      <c r="KTP6" s="246"/>
      <c r="KTQ6" s="246"/>
      <c r="KTR6" s="246"/>
      <c r="KTS6" s="246"/>
      <c r="KTT6" s="246"/>
      <c r="KTU6" s="246"/>
      <c r="KTV6" s="246"/>
      <c r="KTW6" s="246"/>
      <c r="KTX6" s="246"/>
      <c r="KTY6" s="246"/>
      <c r="KTZ6" s="246"/>
      <c r="KUA6" s="246"/>
      <c r="KUB6" s="246"/>
      <c r="KUC6" s="246"/>
      <c r="KUD6" s="246"/>
      <c r="KUE6" s="246"/>
      <c r="KUF6" s="246"/>
      <c r="KUG6" s="246"/>
      <c r="KUH6" s="246"/>
      <c r="KUI6" s="246"/>
      <c r="KUJ6" s="246"/>
      <c r="KUK6" s="246"/>
      <c r="KUL6" s="246"/>
      <c r="KUM6" s="246"/>
      <c r="KUN6" s="246"/>
      <c r="KUO6" s="246"/>
      <c r="KUP6" s="246"/>
      <c r="KUQ6" s="246"/>
      <c r="KUR6" s="246"/>
      <c r="KUS6" s="246"/>
      <c r="KUT6" s="246"/>
      <c r="KUU6" s="246"/>
      <c r="KUV6" s="246"/>
      <c r="KUW6" s="246"/>
      <c r="KUX6" s="246"/>
      <c r="KUY6" s="246"/>
      <c r="KUZ6" s="246"/>
      <c r="KVA6" s="246"/>
      <c r="KVB6" s="246"/>
      <c r="KVC6" s="246"/>
      <c r="KVD6" s="246"/>
      <c r="KVE6" s="246"/>
      <c r="KVF6" s="246"/>
      <c r="KVG6" s="246"/>
      <c r="KVH6" s="246"/>
      <c r="KVI6" s="246"/>
      <c r="KVJ6" s="246"/>
      <c r="KVK6" s="246"/>
      <c r="KVL6" s="246"/>
      <c r="KVM6" s="246"/>
      <c r="KVN6" s="246"/>
      <c r="KVO6" s="246"/>
      <c r="KVP6" s="246"/>
      <c r="KVQ6" s="246"/>
      <c r="KVR6" s="246"/>
      <c r="KVS6" s="246"/>
      <c r="KVT6" s="246"/>
      <c r="KVU6" s="246"/>
      <c r="KVV6" s="246"/>
      <c r="KVW6" s="246"/>
      <c r="KVX6" s="246"/>
      <c r="KVY6" s="246"/>
      <c r="KVZ6" s="246"/>
      <c r="KWA6" s="246"/>
      <c r="KWB6" s="246"/>
      <c r="KWC6" s="246"/>
      <c r="KWD6" s="246"/>
      <c r="KWE6" s="246"/>
      <c r="KWF6" s="246"/>
      <c r="KWG6" s="246"/>
      <c r="KWH6" s="246"/>
      <c r="KWI6" s="246"/>
      <c r="KWJ6" s="246"/>
      <c r="KWK6" s="246"/>
      <c r="KWL6" s="246"/>
      <c r="KWM6" s="246"/>
      <c r="KWN6" s="246"/>
      <c r="KWO6" s="246"/>
      <c r="KWP6" s="246"/>
      <c r="KWQ6" s="246"/>
      <c r="KWR6" s="246"/>
      <c r="KWS6" s="246"/>
      <c r="KWT6" s="246"/>
      <c r="KWU6" s="246"/>
      <c r="KWV6" s="246"/>
      <c r="KWW6" s="246"/>
      <c r="KWX6" s="246"/>
      <c r="KWY6" s="246"/>
      <c r="KWZ6" s="246"/>
      <c r="KXA6" s="246"/>
      <c r="KXB6" s="246"/>
      <c r="KXC6" s="246"/>
      <c r="KXD6" s="246"/>
      <c r="KXE6" s="246"/>
      <c r="KXF6" s="246"/>
      <c r="KXG6" s="246"/>
      <c r="KXH6" s="246"/>
      <c r="KXI6" s="246"/>
      <c r="KXJ6" s="246"/>
      <c r="KXK6" s="246"/>
      <c r="KXL6" s="246"/>
      <c r="KXM6" s="246"/>
      <c r="KXN6" s="246"/>
      <c r="KXO6" s="246"/>
      <c r="KXP6" s="246"/>
      <c r="KXQ6" s="246"/>
      <c r="KXR6" s="246"/>
      <c r="KXS6" s="246"/>
      <c r="KXT6" s="246"/>
      <c r="KXU6" s="246"/>
      <c r="KXV6" s="246"/>
      <c r="KXW6" s="246"/>
      <c r="KXX6" s="246"/>
      <c r="KXY6" s="246"/>
      <c r="KXZ6" s="246"/>
      <c r="KYA6" s="246"/>
      <c r="KYB6" s="246"/>
      <c r="KYC6" s="246"/>
      <c r="KYD6" s="246"/>
      <c r="KYE6" s="246"/>
      <c r="KYF6" s="246"/>
      <c r="KYG6" s="246"/>
      <c r="KYH6" s="246"/>
      <c r="KYI6" s="246"/>
      <c r="KYJ6" s="246"/>
      <c r="KYK6" s="246"/>
      <c r="KYL6" s="246"/>
      <c r="KYM6" s="246"/>
      <c r="KYN6" s="246"/>
      <c r="KYO6" s="246"/>
      <c r="KYP6" s="246"/>
      <c r="KYQ6" s="246"/>
      <c r="KYR6" s="246"/>
      <c r="KYS6" s="246"/>
      <c r="KYT6" s="246"/>
      <c r="KYU6" s="246"/>
      <c r="KYV6" s="246"/>
      <c r="KYW6" s="246"/>
      <c r="KYX6" s="246"/>
      <c r="KYY6" s="246"/>
      <c r="KYZ6" s="246"/>
      <c r="KZA6" s="246"/>
      <c r="KZB6" s="246"/>
      <c r="KZC6" s="246"/>
      <c r="KZD6" s="246"/>
      <c r="KZE6" s="246"/>
      <c r="KZF6" s="246"/>
      <c r="KZG6" s="246"/>
      <c r="KZH6" s="246"/>
      <c r="KZI6" s="246"/>
      <c r="KZJ6" s="246"/>
      <c r="KZK6" s="246"/>
      <c r="KZL6" s="246"/>
      <c r="KZM6" s="246"/>
      <c r="KZN6" s="246"/>
      <c r="KZO6" s="246"/>
      <c r="KZP6" s="246"/>
      <c r="KZQ6" s="246"/>
      <c r="KZR6" s="246"/>
      <c r="KZS6" s="246"/>
      <c r="KZT6" s="246"/>
      <c r="KZU6" s="246"/>
      <c r="KZV6" s="246"/>
      <c r="KZW6" s="246"/>
      <c r="KZX6" s="246"/>
      <c r="KZY6" s="246"/>
      <c r="KZZ6" s="246"/>
      <c r="LAA6" s="246"/>
      <c r="LAB6" s="246"/>
      <c r="LAC6" s="246"/>
      <c r="LAD6" s="246"/>
      <c r="LAE6" s="246"/>
      <c r="LAF6" s="246"/>
      <c r="LAG6" s="246"/>
      <c r="LAH6" s="246"/>
      <c r="LAI6" s="246"/>
      <c r="LAJ6" s="246"/>
      <c r="LAK6" s="246"/>
      <c r="LAL6" s="246"/>
      <c r="LAM6" s="246"/>
      <c r="LAN6" s="246"/>
      <c r="LAO6" s="246"/>
      <c r="LAP6" s="246"/>
      <c r="LAQ6" s="246"/>
      <c r="LAR6" s="246"/>
      <c r="LAS6" s="246"/>
      <c r="LAT6" s="246"/>
      <c r="LAU6" s="246"/>
      <c r="LAV6" s="246"/>
      <c r="LAW6" s="246"/>
      <c r="LAX6" s="246"/>
      <c r="LAY6" s="246"/>
      <c r="LAZ6" s="246"/>
      <c r="LBA6" s="246"/>
      <c r="LBB6" s="246"/>
      <c r="LBC6" s="246"/>
      <c r="LBD6" s="246"/>
      <c r="LBE6" s="246"/>
      <c r="LBF6" s="246"/>
      <c r="LBG6" s="246"/>
      <c r="LBH6" s="246"/>
      <c r="LBI6" s="246"/>
      <c r="LBJ6" s="246"/>
      <c r="LBK6" s="246"/>
      <c r="LBL6" s="246"/>
      <c r="LBM6" s="246"/>
      <c r="LBN6" s="246"/>
      <c r="LBO6" s="246"/>
      <c r="LBP6" s="246"/>
      <c r="LBQ6" s="246"/>
      <c r="LBR6" s="246"/>
      <c r="LBS6" s="246"/>
      <c r="LBT6" s="246"/>
      <c r="LBU6" s="246"/>
      <c r="LBV6" s="246"/>
      <c r="LBW6" s="246"/>
      <c r="LBX6" s="246"/>
      <c r="LBY6" s="246"/>
      <c r="LBZ6" s="246"/>
      <c r="LCA6" s="246"/>
      <c r="LCB6" s="246"/>
      <c r="LCC6" s="246"/>
      <c r="LCD6" s="246"/>
      <c r="LCE6" s="246"/>
      <c r="LCF6" s="246"/>
      <c r="LCG6" s="246"/>
      <c r="LCH6" s="246"/>
      <c r="LCI6" s="246"/>
      <c r="LCJ6" s="246"/>
      <c r="LCK6" s="246"/>
      <c r="LCL6" s="246"/>
      <c r="LCM6" s="246"/>
      <c r="LCN6" s="246"/>
      <c r="LCO6" s="246"/>
      <c r="LCP6" s="246"/>
      <c r="LCQ6" s="246"/>
      <c r="LCR6" s="246"/>
      <c r="LCS6" s="246"/>
      <c r="LCT6" s="246"/>
      <c r="LCU6" s="246"/>
      <c r="LCV6" s="246"/>
      <c r="LCW6" s="246"/>
      <c r="LCX6" s="246"/>
      <c r="LCY6" s="246"/>
      <c r="LCZ6" s="246"/>
      <c r="LDA6" s="246"/>
      <c r="LDB6" s="246"/>
      <c r="LDC6" s="246"/>
      <c r="LDD6" s="246"/>
      <c r="LDE6" s="246"/>
      <c r="LDF6" s="246"/>
      <c r="LDG6" s="246"/>
      <c r="LDH6" s="246"/>
      <c r="LDI6" s="246"/>
      <c r="LDJ6" s="246"/>
      <c r="LDK6" s="246"/>
      <c r="LDL6" s="246"/>
      <c r="LDM6" s="246"/>
      <c r="LDN6" s="246"/>
      <c r="LDO6" s="246"/>
      <c r="LDP6" s="246"/>
      <c r="LDQ6" s="246"/>
      <c r="LDR6" s="246"/>
      <c r="LDS6" s="246"/>
      <c r="LDT6" s="246"/>
      <c r="LDU6" s="246"/>
      <c r="LDV6" s="246"/>
      <c r="LDW6" s="246"/>
      <c r="LDX6" s="246"/>
      <c r="LDY6" s="246"/>
      <c r="LDZ6" s="246"/>
      <c r="LEA6" s="246"/>
      <c r="LEB6" s="246"/>
      <c r="LEC6" s="246"/>
      <c r="LED6" s="246"/>
      <c r="LEE6" s="246"/>
      <c r="LEF6" s="246"/>
      <c r="LEG6" s="246"/>
      <c r="LEH6" s="246"/>
      <c r="LEI6" s="246"/>
      <c r="LEJ6" s="246"/>
      <c r="LEK6" s="246"/>
      <c r="LEL6" s="246"/>
      <c r="LEM6" s="246"/>
      <c r="LEN6" s="246"/>
      <c r="LEO6" s="246"/>
      <c r="LEP6" s="246"/>
      <c r="LEQ6" s="246"/>
      <c r="LER6" s="246"/>
      <c r="LES6" s="246"/>
      <c r="LET6" s="246"/>
      <c r="LEU6" s="246"/>
      <c r="LEV6" s="246"/>
      <c r="LEW6" s="246"/>
      <c r="LEX6" s="246"/>
      <c r="LEY6" s="246"/>
      <c r="LEZ6" s="246"/>
      <c r="LFA6" s="246"/>
      <c r="LFB6" s="246"/>
      <c r="LFC6" s="246"/>
      <c r="LFD6" s="246"/>
      <c r="LFE6" s="246"/>
      <c r="LFF6" s="246"/>
      <c r="LFG6" s="246"/>
      <c r="LFH6" s="246"/>
      <c r="LFI6" s="246"/>
      <c r="LFJ6" s="246"/>
      <c r="LFK6" s="246"/>
      <c r="LFL6" s="246"/>
      <c r="LFM6" s="246"/>
      <c r="LFN6" s="246"/>
      <c r="LFO6" s="246"/>
      <c r="LFP6" s="246"/>
      <c r="LFQ6" s="246"/>
      <c r="LFR6" s="246"/>
      <c r="LFS6" s="246"/>
      <c r="LFT6" s="246"/>
      <c r="LFU6" s="246"/>
      <c r="LFV6" s="246"/>
      <c r="LFW6" s="246"/>
      <c r="LFX6" s="246"/>
      <c r="LFY6" s="246"/>
      <c r="LFZ6" s="246"/>
      <c r="LGA6" s="246"/>
      <c r="LGB6" s="246"/>
      <c r="LGC6" s="246"/>
      <c r="LGD6" s="246"/>
      <c r="LGE6" s="246"/>
      <c r="LGF6" s="246"/>
      <c r="LGG6" s="246"/>
      <c r="LGH6" s="246"/>
      <c r="LGI6" s="246"/>
      <c r="LGJ6" s="246"/>
      <c r="LGK6" s="246"/>
      <c r="LGL6" s="246"/>
      <c r="LGM6" s="246"/>
      <c r="LGN6" s="246"/>
      <c r="LGO6" s="246"/>
      <c r="LGP6" s="246"/>
      <c r="LGQ6" s="246"/>
      <c r="LGR6" s="246"/>
      <c r="LGS6" s="246"/>
      <c r="LGT6" s="246"/>
      <c r="LGU6" s="246"/>
      <c r="LGV6" s="246"/>
      <c r="LGW6" s="246"/>
      <c r="LGX6" s="246"/>
      <c r="LGY6" s="246"/>
      <c r="LGZ6" s="246"/>
      <c r="LHA6" s="246"/>
      <c r="LHB6" s="246"/>
      <c r="LHC6" s="246"/>
      <c r="LHD6" s="246"/>
      <c r="LHE6" s="246"/>
      <c r="LHF6" s="246"/>
      <c r="LHG6" s="246"/>
      <c r="LHH6" s="246"/>
      <c r="LHI6" s="246"/>
      <c r="LHJ6" s="246"/>
      <c r="LHK6" s="246"/>
      <c r="LHL6" s="246"/>
      <c r="LHM6" s="246"/>
      <c r="LHN6" s="246"/>
      <c r="LHO6" s="246"/>
      <c r="LHP6" s="246"/>
      <c r="LHQ6" s="246"/>
      <c r="LHR6" s="246"/>
      <c r="LHS6" s="246"/>
      <c r="LHT6" s="246"/>
      <c r="LHU6" s="246"/>
      <c r="LHV6" s="246"/>
      <c r="LHW6" s="246"/>
      <c r="LHX6" s="246"/>
      <c r="LHY6" s="246"/>
      <c r="LHZ6" s="246"/>
      <c r="LIA6" s="246"/>
      <c r="LIB6" s="246"/>
      <c r="LIC6" s="246"/>
      <c r="LID6" s="246"/>
      <c r="LIE6" s="246"/>
      <c r="LIF6" s="246"/>
      <c r="LIG6" s="246"/>
      <c r="LIH6" s="246"/>
      <c r="LII6" s="246"/>
      <c r="LIJ6" s="246"/>
      <c r="LIK6" s="246"/>
      <c r="LIL6" s="246"/>
      <c r="LIM6" s="246"/>
      <c r="LIN6" s="246"/>
      <c r="LIO6" s="246"/>
      <c r="LIP6" s="246"/>
      <c r="LIQ6" s="246"/>
      <c r="LIR6" s="246"/>
      <c r="LIS6" s="246"/>
      <c r="LIT6" s="246"/>
      <c r="LIU6" s="246"/>
      <c r="LIV6" s="246"/>
      <c r="LIW6" s="246"/>
      <c r="LIX6" s="246"/>
      <c r="LIY6" s="246"/>
      <c r="LIZ6" s="246"/>
      <c r="LJA6" s="246"/>
      <c r="LJB6" s="246"/>
      <c r="LJC6" s="246"/>
      <c r="LJD6" s="246"/>
      <c r="LJE6" s="246"/>
      <c r="LJF6" s="246"/>
      <c r="LJG6" s="246"/>
      <c r="LJH6" s="246"/>
      <c r="LJI6" s="246"/>
      <c r="LJJ6" s="246"/>
      <c r="LJK6" s="246"/>
      <c r="LJL6" s="246"/>
      <c r="LJM6" s="246"/>
      <c r="LJN6" s="246"/>
      <c r="LJO6" s="246"/>
      <c r="LJP6" s="246"/>
      <c r="LJQ6" s="246"/>
      <c r="LJR6" s="246"/>
      <c r="LJS6" s="246"/>
      <c r="LJT6" s="246"/>
      <c r="LJU6" s="246"/>
      <c r="LJV6" s="246"/>
      <c r="LJW6" s="246"/>
      <c r="LJX6" s="246"/>
      <c r="LJY6" s="246"/>
      <c r="LJZ6" s="246"/>
      <c r="LKA6" s="246"/>
      <c r="LKB6" s="246"/>
      <c r="LKC6" s="246"/>
      <c r="LKD6" s="246"/>
      <c r="LKE6" s="246"/>
      <c r="LKF6" s="246"/>
      <c r="LKG6" s="246"/>
      <c r="LKH6" s="246"/>
      <c r="LKI6" s="246"/>
      <c r="LKJ6" s="246"/>
      <c r="LKK6" s="246"/>
      <c r="LKL6" s="246"/>
      <c r="LKM6" s="246"/>
      <c r="LKN6" s="246"/>
      <c r="LKO6" s="246"/>
      <c r="LKP6" s="246"/>
      <c r="LKQ6" s="246"/>
      <c r="LKR6" s="246"/>
      <c r="LKS6" s="246"/>
      <c r="LKT6" s="246"/>
      <c r="LKU6" s="246"/>
      <c r="LKV6" s="246"/>
      <c r="LKW6" s="246"/>
      <c r="LKX6" s="246"/>
      <c r="LKY6" s="246"/>
      <c r="LKZ6" s="246"/>
      <c r="LLA6" s="246"/>
      <c r="LLB6" s="246"/>
      <c r="LLC6" s="246"/>
      <c r="LLD6" s="246"/>
      <c r="LLE6" s="246"/>
      <c r="LLF6" s="246"/>
      <c r="LLG6" s="246"/>
      <c r="LLH6" s="246"/>
      <c r="LLI6" s="246"/>
      <c r="LLJ6" s="246"/>
      <c r="LLK6" s="246"/>
      <c r="LLL6" s="246"/>
      <c r="LLM6" s="246"/>
      <c r="LLN6" s="246"/>
      <c r="LLO6" s="246"/>
      <c r="LLP6" s="246"/>
      <c r="LLQ6" s="246"/>
      <c r="LLR6" s="246"/>
      <c r="LLS6" s="246"/>
      <c r="LLT6" s="246"/>
      <c r="LLU6" s="246"/>
      <c r="LLV6" s="246"/>
      <c r="LLW6" s="246"/>
      <c r="LLX6" s="246"/>
      <c r="LLY6" s="246"/>
      <c r="LLZ6" s="246"/>
      <c r="LMA6" s="246"/>
      <c r="LMB6" s="246"/>
      <c r="LMC6" s="246"/>
      <c r="LMD6" s="246"/>
      <c r="LME6" s="246"/>
      <c r="LMF6" s="246"/>
      <c r="LMG6" s="246"/>
      <c r="LMH6" s="246"/>
      <c r="LMI6" s="246"/>
      <c r="LMJ6" s="246"/>
      <c r="LMK6" s="246"/>
      <c r="LML6" s="246"/>
      <c r="LMM6" s="246"/>
      <c r="LMN6" s="246"/>
      <c r="LMO6" s="246"/>
      <c r="LMP6" s="246"/>
      <c r="LMQ6" s="246"/>
      <c r="LMR6" s="246"/>
      <c r="LMS6" s="246"/>
      <c r="LMT6" s="246"/>
      <c r="LMU6" s="246"/>
      <c r="LMV6" s="246"/>
      <c r="LMW6" s="246"/>
      <c r="LMX6" s="246"/>
      <c r="LMY6" s="246"/>
      <c r="LMZ6" s="246"/>
      <c r="LNA6" s="246"/>
      <c r="LNB6" s="246"/>
      <c r="LNC6" s="246"/>
      <c r="LND6" s="246"/>
      <c r="LNE6" s="246"/>
      <c r="LNF6" s="246"/>
      <c r="LNG6" s="246"/>
      <c r="LNH6" s="246"/>
      <c r="LNI6" s="246"/>
      <c r="LNJ6" s="246"/>
      <c r="LNK6" s="246"/>
      <c r="LNL6" s="246"/>
      <c r="LNM6" s="246"/>
      <c r="LNN6" s="246"/>
      <c r="LNO6" s="246"/>
      <c r="LNP6" s="246"/>
      <c r="LNQ6" s="246"/>
      <c r="LNR6" s="246"/>
      <c r="LNS6" s="246"/>
      <c r="LNT6" s="246"/>
      <c r="LNU6" s="246"/>
      <c r="LNV6" s="246"/>
      <c r="LNW6" s="246"/>
      <c r="LNX6" s="246"/>
      <c r="LNY6" s="246"/>
      <c r="LNZ6" s="246"/>
      <c r="LOA6" s="246"/>
      <c r="LOB6" s="246"/>
      <c r="LOC6" s="246"/>
      <c r="LOD6" s="246"/>
      <c r="LOE6" s="246"/>
      <c r="LOF6" s="246"/>
      <c r="LOG6" s="246"/>
      <c r="LOH6" s="246"/>
      <c r="LOI6" s="246"/>
      <c r="LOJ6" s="246"/>
      <c r="LOK6" s="246"/>
      <c r="LOL6" s="246"/>
      <c r="LOM6" s="246"/>
      <c r="LON6" s="246"/>
      <c r="LOO6" s="246"/>
      <c r="LOP6" s="246"/>
      <c r="LOQ6" s="246"/>
      <c r="LOR6" s="246"/>
      <c r="LOS6" s="246"/>
      <c r="LOT6" s="246"/>
      <c r="LOU6" s="246"/>
      <c r="LOV6" s="246"/>
      <c r="LOW6" s="246"/>
      <c r="LOX6" s="246"/>
      <c r="LOY6" s="246"/>
      <c r="LOZ6" s="246"/>
      <c r="LPA6" s="246"/>
      <c r="LPB6" s="246"/>
      <c r="LPC6" s="246"/>
      <c r="LPD6" s="246"/>
      <c r="LPE6" s="246"/>
      <c r="LPF6" s="246"/>
      <c r="LPG6" s="246"/>
      <c r="LPH6" s="246"/>
      <c r="LPI6" s="246"/>
      <c r="LPJ6" s="246"/>
      <c r="LPK6" s="246"/>
      <c r="LPL6" s="246"/>
      <c r="LPM6" s="246"/>
      <c r="LPN6" s="246"/>
      <c r="LPO6" s="246"/>
      <c r="LPP6" s="246"/>
      <c r="LPQ6" s="246"/>
      <c r="LPR6" s="246"/>
      <c r="LPS6" s="246"/>
      <c r="LPT6" s="246"/>
      <c r="LPU6" s="246"/>
      <c r="LPV6" s="246"/>
      <c r="LPW6" s="246"/>
      <c r="LPX6" s="246"/>
      <c r="LPY6" s="246"/>
      <c r="LPZ6" s="246"/>
      <c r="LQA6" s="246"/>
      <c r="LQB6" s="246"/>
      <c r="LQC6" s="246"/>
      <c r="LQD6" s="246"/>
      <c r="LQE6" s="246"/>
      <c r="LQF6" s="246"/>
      <c r="LQG6" s="246"/>
      <c r="LQH6" s="246"/>
      <c r="LQI6" s="246"/>
      <c r="LQJ6" s="246"/>
      <c r="LQK6" s="246"/>
      <c r="LQL6" s="246"/>
      <c r="LQM6" s="246"/>
      <c r="LQN6" s="246"/>
      <c r="LQO6" s="246"/>
      <c r="LQP6" s="246"/>
      <c r="LQQ6" s="246"/>
      <c r="LQR6" s="246"/>
      <c r="LQS6" s="246"/>
      <c r="LQT6" s="246"/>
      <c r="LQU6" s="246"/>
      <c r="LQV6" s="246"/>
      <c r="LQW6" s="246"/>
      <c r="LQX6" s="246"/>
      <c r="LQY6" s="246"/>
      <c r="LQZ6" s="246"/>
      <c r="LRA6" s="246"/>
      <c r="LRB6" s="246"/>
      <c r="LRC6" s="246"/>
      <c r="LRD6" s="246"/>
      <c r="LRE6" s="246"/>
      <c r="LRF6" s="246"/>
      <c r="LRG6" s="246"/>
      <c r="LRH6" s="246"/>
      <c r="LRI6" s="246"/>
      <c r="LRJ6" s="246"/>
      <c r="LRK6" s="246"/>
      <c r="LRL6" s="246"/>
      <c r="LRM6" s="246"/>
      <c r="LRN6" s="246"/>
      <c r="LRO6" s="246"/>
      <c r="LRP6" s="246"/>
      <c r="LRQ6" s="246"/>
      <c r="LRR6" s="246"/>
      <c r="LRS6" s="246"/>
      <c r="LRT6" s="246"/>
      <c r="LRU6" s="246"/>
      <c r="LRV6" s="246"/>
      <c r="LRW6" s="246"/>
      <c r="LRX6" s="246"/>
      <c r="LRY6" s="246"/>
      <c r="LRZ6" s="246"/>
      <c r="LSA6" s="246"/>
      <c r="LSB6" s="246"/>
      <c r="LSC6" s="246"/>
      <c r="LSD6" s="246"/>
      <c r="LSE6" s="246"/>
      <c r="LSF6" s="246"/>
      <c r="LSG6" s="246"/>
      <c r="LSH6" s="246"/>
      <c r="LSI6" s="246"/>
      <c r="LSJ6" s="246"/>
      <c r="LSK6" s="246"/>
      <c r="LSL6" s="246"/>
      <c r="LSM6" s="246"/>
      <c r="LSN6" s="246"/>
      <c r="LSO6" s="246"/>
      <c r="LSP6" s="246"/>
      <c r="LSQ6" s="246"/>
      <c r="LSR6" s="246"/>
      <c r="LSS6" s="246"/>
      <c r="LST6" s="246"/>
      <c r="LSU6" s="246"/>
      <c r="LSV6" s="246"/>
      <c r="LSW6" s="246"/>
      <c r="LSX6" s="246"/>
      <c r="LSY6" s="246"/>
      <c r="LSZ6" s="246"/>
      <c r="LTA6" s="246"/>
      <c r="LTB6" s="246"/>
      <c r="LTC6" s="246"/>
      <c r="LTD6" s="246"/>
      <c r="LTE6" s="246"/>
      <c r="LTF6" s="246"/>
      <c r="LTG6" s="246"/>
      <c r="LTH6" s="246"/>
      <c r="LTI6" s="246"/>
      <c r="LTJ6" s="246"/>
      <c r="LTK6" s="246"/>
      <c r="LTL6" s="246"/>
      <c r="LTM6" s="246"/>
      <c r="LTN6" s="246"/>
      <c r="LTO6" s="246"/>
      <c r="LTP6" s="246"/>
      <c r="LTQ6" s="246"/>
      <c r="LTR6" s="246"/>
      <c r="LTS6" s="246"/>
      <c r="LTT6" s="246"/>
      <c r="LTU6" s="246"/>
      <c r="LTV6" s="246"/>
      <c r="LTW6" s="246"/>
      <c r="LTX6" s="246"/>
      <c r="LTY6" s="246"/>
      <c r="LTZ6" s="246"/>
      <c r="LUA6" s="246"/>
      <c r="LUB6" s="246"/>
      <c r="LUC6" s="246"/>
      <c r="LUD6" s="246"/>
      <c r="LUE6" s="246"/>
      <c r="LUF6" s="246"/>
      <c r="LUG6" s="246"/>
      <c r="LUH6" s="246"/>
      <c r="LUI6" s="246"/>
      <c r="LUJ6" s="246"/>
      <c r="LUK6" s="246"/>
      <c r="LUL6" s="246"/>
      <c r="LUM6" s="246"/>
      <c r="LUN6" s="246"/>
      <c r="LUO6" s="246"/>
      <c r="LUP6" s="246"/>
      <c r="LUQ6" s="246"/>
      <c r="LUR6" s="246"/>
      <c r="LUS6" s="246"/>
      <c r="LUT6" s="246"/>
      <c r="LUU6" s="246"/>
      <c r="LUV6" s="246"/>
      <c r="LUW6" s="246"/>
      <c r="LUX6" s="246"/>
      <c r="LUY6" s="246"/>
      <c r="LUZ6" s="246"/>
      <c r="LVA6" s="246"/>
      <c r="LVB6" s="246"/>
      <c r="LVC6" s="246"/>
      <c r="LVD6" s="246"/>
      <c r="LVE6" s="246"/>
      <c r="LVF6" s="246"/>
      <c r="LVG6" s="246"/>
      <c r="LVH6" s="246"/>
      <c r="LVI6" s="246"/>
      <c r="LVJ6" s="246"/>
      <c r="LVK6" s="246"/>
      <c r="LVL6" s="246"/>
      <c r="LVM6" s="246"/>
      <c r="LVN6" s="246"/>
      <c r="LVO6" s="246"/>
      <c r="LVP6" s="246"/>
      <c r="LVQ6" s="246"/>
      <c r="LVR6" s="246"/>
      <c r="LVS6" s="246"/>
      <c r="LVT6" s="246"/>
      <c r="LVU6" s="246"/>
      <c r="LVV6" s="246"/>
      <c r="LVW6" s="246"/>
      <c r="LVX6" s="246"/>
      <c r="LVY6" s="246"/>
      <c r="LVZ6" s="246"/>
      <c r="LWA6" s="246"/>
      <c r="LWB6" s="246"/>
      <c r="LWC6" s="246"/>
      <c r="LWD6" s="246"/>
      <c r="LWE6" s="246"/>
      <c r="LWF6" s="246"/>
      <c r="LWG6" s="246"/>
      <c r="LWH6" s="246"/>
      <c r="LWI6" s="246"/>
      <c r="LWJ6" s="246"/>
      <c r="LWK6" s="246"/>
      <c r="LWL6" s="246"/>
      <c r="LWM6" s="246"/>
      <c r="LWN6" s="246"/>
      <c r="LWO6" s="246"/>
      <c r="LWP6" s="246"/>
      <c r="LWQ6" s="246"/>
      <c r="LWR6" s="246"/>
      <c r="LWS6" s="246"/>
      <c r="LWT6" s="246"/>
      <c r="LWU6" s="246"/>
      <c r="LWV6" s="246"/>
      <c r="LWW6" s="246"/>
      <c r="LWX6" s="246"/>
      <c r="LWY6" s="246"/>
      <c r="LWZ6" s="246"/>
      <c r="LXA6" s="246"/>
      <c r="LXB6" s="246"/>
      <c r="LXC6" s="246"/>
      <c r="LXD6" s="246"/>
      <c r="LXE6" s="246"/>
      <c r="LXF6" s="246"/>
      <c r="LXG6" s="246"/>
      <c r="LXH6" s="246"/>
      <c r="LXI6" s="246"/>
      <c r="LXJ6" s="246"/>
      <c r="LXK6" s="246"/>
      <c r="LXL6" s="246"/>
      <c r="LXM6" s="246"/>
      <c r="LXN6" s="246"/>
      <c r="LXO6" s="246"/>
      <c r="LXP6" s="246"/>
      <c r="LXQ6" s="246"/>
      <c r="LXR6" s="246"/>
      <c r="LXS6" s="246"/>
      <c r="LXT6" s="246"/>
      <c r="LXU6" s="246"/>
      <c r="LXV6" s="246"/>
      <c r="LXW6" s="246"/>
      <c r="LXX6" s="246"/>
      <c r="LXY6" s="246"/>
      <c r="LXZ6" s="246"/>
      <c r="LYA6" s="246"/>
      <c r="LYB6" s="246"/>
      <c r="LYC6" s="246"/>
      <c r="LYD6" s="246"/>
      <c r="LYE6" s="246"/>
      <c r="LYF6" s="246"/>
      <c r="LYG6" s="246"/>
      <c r="LYH6" s="246"/>
      <c r="LYI6" s="246"/>
      <c r="LYJ6" s="246"/>
      <c r="LYK6" s="246"/>
      <c r="LYL6" s="246"/>
      <c r="LYM6" s="246"/>
      <c r="LYN6" s="246"/>
      <c r="LYO6" s="246"/>
      <c r="LYP6" s="246"/>
      <c r="LYQ6" s="246"/>
      <c r="LYR6" s="246"/>
      <c r="LYS6" s="246"/>
      <c r="LYT6" s="246"/>
      <c r="LYU6" s="246"/>
      <c r="LYV6" s="246"/>
      <c r="LYW6" s="246"/>
      <c r="LYX6" s="246"/>
      <c r="LYY6" s="246"/>
      <c r="LYZ6" s="246"/>
      <c r="LZA6" s="246"/>
      <c r="LZB6" s="246"/>
      <c r="LZC6" s="246"/>
      <c r="LZD6" s="246"/>
      <c r="LZE6" s="246"/>
      <c r="LZF6" s="246"/>
      <c r="LZG6" s="246"/>
      <c r="LZH6" s="246"/>
      <c r="LZI6" s="246"/>
      <c r="LZJ6" s="246"/>
      <c r="LZK6" s="246"/>
      <c r="LZL6" s="246"/>
      <c r="LZM6" s="246"/>
      <c r="LZN6" s="246"/>
      <c r="LZO6" s="246"/>
      <c r="LZP6" s="246"/>
      <c r="LZQ6" s="246"/>
      <c r="LZR6" s="246"/>
      <c r="LZS6" s="246"/>
      <c r="LZT6" s="246"/>
      <c r="LZU6" s="246"/>
      <c r="LZV6" s="246"/>
      <c r="LZW6" s="246"/>
      <c r="LZX6" s="246"/>
      <c r="LZY6" s="246"/>
      <c r="LZZ6" s="246"/>
      <c r="MAA6" s="246"/>
      <c r="MAB6" s="246"/>
      <c r="MAC6" s="246"/>
      <c r="MAD6" s="246"/>
      <c r="MAE6" s="246"/>
      <c r="MAF6" s="246"/>
      <c r="MAG6" s="246"/>
      <c r="MAH6" s="246"/>
      <c r="MAI6" s="246"/>
      <c r="MAJ6" s="246"/>
      <c r="MAK6" s="246"/>
      <c r="MAL6" s="246"/>
      <c r="MAM6" s="246"/>
      <c r="MAN6" s="246"/>
      <c r="MAO6" s="246"/>
      <c r="MAP6" s="246"/>
      <c r="MAQ6" s="246"/>
      <c r="MAR6" s="246"/>
      <c r="MAS6" s="246"/>
      <c r="MAT6" s="246"/>
      <c r="MAU6" s="246"/>
      <c r="MAV6" s="246"/>
      <c r="MAW6" s="246"/>
      <c r="MAX6" s="246"/>
      <c r="MAY6" s="246"/>
      <c r="MAZ6" s="246"/>
      <c r="MBA6" s="246"/>
      <c r="MBB6" s="246"/>
      <c r="MBC6" s="246"/>
      <c r="MBD6" s="246"/>
      <c r="MBE6" s="246"/>
      <c r="MBF6" s="246"/>
      <c r="MBG6" s="246"/>
      <c r="MBH6" s="246"/>
      <c r="MBI6" s="246"/>
      <c r="MBJ6" s="246"/>
      <c r="MBK6" s="246"/>
      <c r="MBL6" s="246"/>
      <c r="MBM6" s="246"/>
      <c r="MBN6" s="246"/>
      <c r="MBO6" s="246"/>
      <c r="MBP6" s="246"/>
      <c r="MBQ6" s="246"/>
      <c r="MBR6" s="246"/>
      <c r="MBS6" s="246"/>
      <c r="MBT6" s="246"/>
      <c r="MBU6" s="246"/>
      <c r="MBV6" s="246"/>
      <c r="MBW6" s="246"/>
      <c r="MBX6" s="246"/>
      <c r="MBY6" s="246"/>
      <c r="MBZ6" s="246"/>
      <c r="MCA6" s="246"/>
      <c r="MCB6" s="246"/>
      <c r="MCC6" s="246"/>
      <c r="MCD6" s="246"/>
      <c r="MCE6" s="246"/>
      <c r="MCF6" s="246"/>
      <c r="MCG6" s="246"/>
      <c r="MCH6" s="246"/>
      <c r="MCI6" s="246"/>
      <c r="MCJ6" s="246"/>
      <c r="MCK6" s="246"/>
      <c r="MCL6" s="246"/>
      <c r="MCM6" s="246"/>
      <c r="MCN6" s="246"/>
      <c r="MCO6" s="246"/>
      <c r="MCP6" s="246"/>
      <c r="MCQ6" s="246"/>
      <c r="MCR6" s="246"/>
      <c r="MCS6" s="246"/>
      <c r="MCT6" s="246"/>
      <c r="MCU6" s="246"/>
      <c r="MCV6" s="246"/>
      <c r="MCW6" s="246"/>
      <c r="MCX6" s="246"/>
      <c r="MCY6" s="246"/>
      <c r="MCZ6" s="246"/>
      <c r="MDA6" s="246"/>
      <c r="MDB6" s="246"/>
      <c r="MDC6" s="246"/>
      <c r="MDD6" s="246"/>
      <c r="MDE6" s="246"/>
      <c r="MDF6" s="246"/>
      <c r="MDG6" s="246"/>
      <c r="MDH6" s="246"/>
      <c r="MDI6" s="246"/>
      <c r="MDJ6" s="246"/>
      <c r="MDK6" s="246"/>
      <c r="MDL6" s="246"/>
      <c r="MDM6" s="246"/>
      <c r="MDN6" s="246"/>
      <c r="MDO6" s="246"/>
      <c r="MDP6" s="246"/>
      <c r="MDQ6" s="246"/>
      <c r="MDR6" s="246"/>
      <c r="MDS6" s="246"/>
      <c r="MDT6" s="246"/>
      <c r="MDU6" s="246"/>
      <c r="MDV6" s="246"/>
      <c r="MDW6" s="246"/>
      <c r="MDX6" s="246"/>
      <c r="MDY6" s="246"/>
      <c r="MDZ6" s="246"/>
      <c r="MEA6" s="246"/>
      <c r="MEB6" s="246"/>
      <c r="MEC6" s="246"/>
      <c r="MED6" s="246"/>
      <c r="MEE6" s="246"/>
      <c r="MEF6" s="246"/>
      <c r="MEG6" s="246"/>
      <c r="MEH6" s="246"/>
      <c r="MEI6" s="246"/>
      <c r="MEJ6" s="246"/>
      <c r="MEK6" s="246"/>
      <c r="MEL6" s="246"/>
      <c r="MEM6" s="246"/>
      <c r="MEN6" s="246"/>
      <c r="MEO6" s="246"/>
      <c r="MEP6" s="246"/>
      <c r="MEQ6" s="246"/>
      <c r="MER6" s="246"/>
      <c r="MES6" s="246"/>
      <c r="MET6" s="246"/>
      <c r="MEU6" s="246"/>
      <c r="MEV6" s="246"/>
      <c r="MEW6" s="246"/>
      <c r="MEX6" s="246"/>
      <c r="MEY6" s="246"/>
      <c r="MEZ6" s="246"/>
      <c r="MFA6" s="246"/>
      <c r="MFB6" s="246"/>
      <c r="MFC6" s="246"/>
      <c r="MFD6" s="246"/>
      <c r="MFE6" s="246"/>
      <c r="MFF6" s="246"/>
      <c r="MFG6" s="246"/>
      <c r="MFH6" s="246"/>
      <c r="MFI6" s="246"/>
      <c r="MFJ6" s="246"/>
      <c r="MFK6" s="246"/>
      <c r="MFL6" s="246"/>
      <c r="MFM6" s="246"/>
      <c r="MFN6" s="246"/>
      <c r="MFO6" s="246"/>
      <c r="MFP6" s="246"/>
      <c r="MFQ6" s="246"/>
      <c r="MFR6" s="246"/>
      <c r="MFS6" s="246"/>
      <c r="MFT6" s="246"/>
      <c r="MFU6" s="246"/>
      <c r="MFV6" s="246"/>
      <c r="MFW6" s="246"/>
      <c r="MFX6" s="246"/>
      <c r="MFY6" s="246"/>
      <c r="MFZ6" s="246"/>
      <c r="MGA6" s="246"/>
      <c r="MGB6" s="246"/>
      <c r="MGC6" s="246"/>
      <c r="MGD6" s="246"/>
      <c r="MGE6" s="246"/>
      <c r="MGF6" s="246"/>
      <c r="MGG6" s="246"/>
      <c r="MGH6" s="246"/>
      <c r="MGI6" s="246"/>
      <c r="MGJ6" s="246"/>
      <c r="MGK6" s="246"/>
      <c r="MGL6" s="246"/>
      <c r="MGM6" s="246"/>
      <c r="MGN6" s="246"/>
      <c r="MGO6" s="246"/>
      <c r="MGP6" s="246"/>
      <c r="MGQ6" s="246"/>
      <c r="MGR6" s="246"/>
      <c r="MGS6" s="246"/>
      <c r="MGT6" s="246"/>
      <c r="MGU6" s="246"/>
      <c r="MGV6" s="246"/>
      <c r="MGW6" s="246"/>
      <c r="MGX6" s="246"/>
      <c r="MGY6" s="246"/>
      <c r="MGZ6" s="246"/>
      <c r="MHA6" s="246"/>
      <c r="MHB6" s="246"/>
      <c r="MHC6" s="246"/>
      <c r="MHD6" s="246"/>
      <c r="MHE6" s="246"/>
      <c r="MHF6" s="246"/>
      <c r="MHG6" s="246"/>
      <c r="MHH6" s="246"/>
      <c r="MHI6" s="246"/>
      <c r="MHJ6" s="246"/>
      <c r="MHK6" s="246"/>
      <c r="MHL6" s="246"/>
      <c r="MHM6" s="246"/>
      <c r="MHN6" s="246"/>
      <c r="MHO6" s="246"/>
      <c r="MHP6" s="246"/>
      <c r="MHQ6" s="246"/>
      <c r="MHR6" s="246"/>
      <c r="MHS6" s="246"/>
      <c r="MHT6" s="246"/>
      <c r="MHU6" s="246"/>
      <c r="MHV6" s="246"/>
      <c r="MHW6" s="246"/>
      <c r="MHX6" s="246"/>
      <c r="MHY6" s="246"/>
      <c r="MHZ6" s="246"/>
      <c r="MIA6" s="246"/>
      <c r="MIB6" s="246"/>
      <c r="MIC6" s="246"/>
      <c r="MID6" s="246"/>
      <c r="MIE6" s="246"/>
      <c r="MIF6" s="246"/>
      <c r="MIG6" s="246"/>
      <c r="MIH6" s="246"/>
      <c r="MII6" s="246"/>
      <c r="MIJ6" s="246"/>
      <c r="MIK6" s="246"/>
      <c r="MIL6" s="246"/>
      <c r="MIM6" s="246"/>
      <c r="MIN6" s="246"/>
      <c r="MIO6" s="246"/>
      <c r="MIP6" s="246"/>
      <c r="MIQ6" s="246"/>
      <c r="MIR6" s="246"/>
      <c r="MIS6" s="246"/>
      <c r="MIT6" s="246"/>
      <c r="MIU6" s="246"/>
      <c r="MIV6" s="246"/>
      <c r="MIW6" s="246"/>
      <c r="MIX6" s="246"/>
      <c r="MIY6" s="246"/>
      <c r="MIZ6" s="246"/>
      <c r="MJA6" s="246"/>
      <c r="MJB6" s="246"/>
      <c r="MJC6" s="246"/>
      <c r="MJD6" s="246"/>
      <c r="MJE6" s="246"/>
      <c r="MJF6" s="246"/>
      <c r="MJG6" s="246"/>
      <c r="MJH6" s="246"/>
      <c r="MJI6" s="246"/>
      <c r="MJJ6" s="246"/>
      <c r="MJK6" s="246"/>
      <c r="MJL6" s="246"/>
      <c r="MJM6" s="246"/>
      <c r="MJN6" s="246"/>
      <c r="MJO6" s="246"/>
      <c r="MJP6" s="246"/>
      <c r="MJQ6" s="246"/>
      <c r="MJR6" s="246"/>
      <c r="MJS6" s="246"/>
      <c r="MJT6" s="246"/>
      <c r="MJU6" s="246"/>
      <c r="MJV6" s="246"/>
      <c r="MJW6" s="246"/>
      <c r="MJX6" s="246"/>
      <c r="MJY6" s="246"/>
      <c r="MJZ6" s="246"/>
      <c r="MKA6" s="246"/>
      <c r="MKB6" s="246"/>
      <c r="MKC6" s="246"/>
      <c r="MKD6" s="246"/>
      <c r="MKE6" s="246"/>
      <c r="MKF6" s="246"/>
      <c r="MKG6" s="246"/>
      <c r="MKH6" s="246"/>
      <c r="MKI6" s="246"/>
      <c r="MKJ6" s="246"/>
      <c r="MKK6" s="246"/>
      <c r="MKL6" s="246"/>
      <c r="MKM6" s="246"/>
      <c r="MKN6" s="246"/>
      <c r="MKO6" s="246"/>
      <c r="MKP6" s="246"/>
      <c r="MKQ6" s="246"/>
      <c r="MKR6" s="246"/>
      <c r="MKS6" s="246"/>
      <c r="MKT6" s="246"/>
      <c r="MKU6" s="246"/>
      <c r="MKV6" s="246"/>
      <c r="MKW6" s="246"/>
      <c r="MKX6" s="246"/>
      <c r="MKY6" s="246"/>
      <c r="MKZ6" s="246"/>
      <c r="MLA6" s="246"/>
      <c r="MLB6" s="246"/>
      <c r="MLC6" s="246"/>
      <c r="MLD6" s="246"/>
      <c r="MLE6" s="246"/>
      <c r="MLF6" s="246"/>
      <c r="MLG6" s="246"/>
      <c r="MLH6" s="246"/>
      <c r="MLI6" s="246"/>
      <c r="MLJ6" s="246"/>
      <c r="MLK6" s="246"/>
      <c r="MLL6" s="246"/>
      <c r="MLM6" s="246"/>
      <c r="MLN6" s="246"/>
      <c r="MLO6" s="246"/>
      <c r="MLP6" s="246"/>
      <c r="MLQ6" s="246"/>
      <c r="MLR6" s="246"/>
      <c r="MLS6" s="246"/>
      <c r="MLT6" s="246"/>
      <c r="MLU6" s="246"/>
      <c r="MLV6" s="246"/>
      <c r="MLW6" s="246"/>
      <c r="MLX6" s="246"/>
      <c r="MLY6" s="246"/>
      <c r="MLZ6" s="246"/>
      <c r="MMA6" s="246"/>
      <c r="MMB6" s="246"/>
      <c r="MMC6" s="246"/>
      <c r="MMD6" s="246"/>
      <c r="MME6" s="246"/>
      <c r="MMF6" s="246"/>
      <c r="MMG6" s="246"/>
      <c r="MMH6" s="246"/>
      <c r="MMI6" s="246"/>
      <c r="MMJ6" s="246"/>
      <c r="MMK6" s="246"/>
      <c r="MML6" s="246"/>
      <c r="MMM6" s="246"/>
      <c r="MMN6" s="246"/>
      <c r="MMO6" s="246"/>
      <c r="MMP6" s="246"/>
      <c r="MMQ6" s="246"/>
      <c r="MMR6" s="246"/>
      <c r="MMS6" s="246"/>
      <c r="MMT6" s="246"/>
      <c r="MMU6" s="246"/>
      <c r="MMV6" s="246"/>
      <c r="MMW6" s="246"/>
      <c r="MMX6" s="246"/>
      <c r="MMY6" s="246"/>
      <c r="MMZ6" s="246"/>
      <c r="MNA6" s="246"/>
      <c r="MNB6" s="246"/>
      <c r="MNC6" s="246"/>
      <c r="MND6" s="246"/>
      <c r="MNE6" s="246"/>
      <c r="MNF6" s="246"/>
      <c r="MNG6" s="246"/>
      <c r="MNH6" s="246"/>
      <c r="MNI6" s="246"/>
      <c r="MNJ6" s="246"/>
      <c r="MNK6" s="246"/>
      <c r="MNL6" s="246"/>
      <c r="MNM6" s="246"/>
      <c r="MNN6" s="246"/>
      <c r="MNO6" s="246"/>
      <c r="MNP6" s="246"/>
      <c r="MNQ6" s="246"/>
      <c r="MNR6" s="246"/>
      <c r="MNS6" s="246"/>
      <c r="MNT6" s="246"/>
      <c r="MNU6" s="246"/>
      <c r="MNV6" s="246"/>
      <c r="MNW6" s="246"/>
      <c r="MNX6" s="246"/>
      <c r="MNY6" s="246"/>
      <c r="MNZ6" s="246"/>
      <c r="MOA6" s="246"/>
      <c r="MOB6" s="246"/>
      <c r="MOC6" s="246"/>
      <c r="MOD6" s="246"/>
      <c r="MOE6" s="246"/>
      <c r="MOF6" s="246"/>
      <c r="MOG6" s="246"/>
      <c r="MOH6" s="246"/>
      <c r="MOI6" s="246"/>
      <c r="MOJ6" s="246"/>
      <c r="MOK6" s="246"/>
      <c r="MOL6" s="246"/>
      <c r="MOM6" s="246"/>
      <c r="MON6" s="246"/>
      <c r="MOO6" s="246"/>
      <c r="MOP6" s="246"/>
      <c r="MOQ6" s="246"/>
      <c r="MOR6" s="246"/>
      <c r="MOS6" s="246"/>
      <c r="MOT6" s="246"/>
      <c r="MOU6" s="246"/>
      <c r="MOV6" s="246"/>
      <c r="MOW6" s="246"/>
      <c r="MOX6" s="246"/>
      <c r="MOY6" s="246"/>
      <c r="MOZ6" s="246"/>
      <c r="MPA6" s="246"/>
      <c r="MPB6" s="246"/>
      <c r="MPC6" s="246"/>
      <c r="MPD6" s="246"/>
      <c r="MPE6" s="246"/>
      <c r="MPF6" s="246"/>
      <c r="MPG6" s="246"/>
      <c r="MPH6" s="246"/>
      <c r="MPI6" s="246"/>
      <c r="MPJ6" s="246"/>
      <c r="MPK6" s="246"/>
      <c r="MPL6" s="246"/>
      <c r="MPM6" s="246"/>
      <c r="MPN6" s="246"/>
      <c r="MPO6" s="246"/>
      <c r="MPP6" s="246"/>
      <c r="MPQ6" s="246"/>
      <c r="MPR6" s="246"/>
      <c r="MPS6" s="246"/>
      <c r="MPT6" s="246"/>
      <c r="MPU6" s="246"/>
      <c r="MPV6" s="246"/>
      <c r="MPW6" s="246"/>
      <c r="MPX6" s="246"/>
      <c r="MPY6" s="246"/>
      <c r="MPZ6" s="246"/>
      <c r="MQA6" s="246"/>
      <c r="MQB6" s="246"/>
      <c r="MQC6" s="246"/>
      <c r="MQD6" s="246"/>
      <c r="MQE6" s="246"/>
      <c r="MQF6" s="246"/>
      <c r="MQG6" s="246"/>
      <c r="MQH6" s="246"/>
      <c r="MQI6" s="246"/>
      <c r="MQJ6" s="246"/>
      <c r="MQK6" s="246"/>
      <c r="MQL6" s="246"/>
      <c r="MQM6" s="246"/>
      <c r="MQN6" s="246"/>
      <c r="MQO6" s="246"/>
      <c r="MQP6" s="246"/>
      <c r="MQQ6" s="246"/>
      <c r="MQR6" s="246"/>
      <c r="MQS6" s="246"/>
      <c r="MQT6" s="246"/>
      <c r="MQU6" s="246"/>
      <c r="MQV6" s="246"/>
      <c r="MQW6" s="246"/>
      <c r="MQX6" s="246"/>
      <c r="MQY6" s="246"/>
      <c r="MQZ6" s="246"/>
      <c r="MRA6" s="246"/>
      <c r="MRB6" s="246"/>
      <c r="MRC6" s="246"/>
      <c r="MRD6" s="246"/>
      <c r="MRE6" s="246"/>
      <c r="MRF6" s="246"/>
      <c r="MRG6" s="246"/>
      <c r="MRH6" s="246"/>
      <c r="MRI6" s="246"/>
      <c r="MRJ6" s="246"/>
      <c r="MRK6" s="246"/>
      <c r="MRL6" s="246"/>
      <c r="MRM6" s="246"/>
      <c r="MRN6" s="246"/>
      <c r="MRO6" s="246"/>
      <c r="MRP6" s="246"/>
      <c r="MRQ6" s="246"/>
      <c r="MRR6" s="246"/>
      <c r="MRS6" s="246"/>
      <c r="MRT6" s="246"/>
      <c r="MRU6" s="246"/>
      <c r="MRV6" s="246"/>
      <c r="MRW6" s="246"/>
      <c r="MRX6" s="246"/>
      <c r="MRY6" s="246"/>
      <c r="MRZ6" s="246"/>
      <c r="MSA6" s="246"/>
      <c r="MSB6" s="246"/>
      <c r="MSC6" s="246"/>
      <c r="MSD6" s="246"/>
      <c r="MSE6" s="246"/>
      <c r="MSF6" s="246"/>
      <c r="MSG6" s="246"/>
      <c r="MSH6" s="246"/>
      <c r="MSI6" s="246"/>
      <c r="MSJ6" s="246"/>
      <c r="MSK6" s="246"/>
      <c r="MSL6" s="246"/>
      <c r="MSM6" s="246"/>
      <c r="MSN6" s="246"/>
      <c r="MSO6" s="246"/>
      <c r="MSP6" s="246"/>
      <c r="MSQ6" s="246"/>
      <c r="MSR6" s="246"/>
      <c r="MSS6" s="246"/>
      <c r="MST6" s="246"/>
      <c r="MSU6" s="246"/>
      <c r="MSV6" s="246"/>
      <c r="MSW6" s="246"/>
      <c r="MSX6" s="246"/>
      <c r="MSY6" s="246"/>
      <c r="MSZ6" s="246"/>
      <c r="MTA6" s="246"/>
      <c r="MTB6" s="246"/>
      <c r="MTC6" s="246"/>
      <c r="MTD6" s="246"/>
      <c r="MTE6" s="246"/>
      <c r="MTF6" s="246"/>
      <c r="MTG6" s="246"/>
      <c r="MTH6" s="246"/>
      <c r="MTI6" s="246"/>
      <c r="MTJ6" s="246"/>
      <c r="MTK6" s="246"/>
      <c r="MTL6" s="246"/>
      <c r="MTM6" s="246"/>
      <c r="MTN6" s="246"/>
      <c r="MTO6" s="246"/>
      <c r="MTP6" s="246"/>
      <c r="MTQ6" s="246"/>
      <c r="MTR6" s="246"/>
      <c r="MTS6" s="246"/>
      <c r="MTT6" s="246"/>
      <c r="MTU6" s="246"/>
      <c r="MTV6" s="246"/>
      <c r="MTW6" s="246"/>
      <c r="MTX6" s="246"/>
      <c r="MTY6" s="246"/>
      <c r="MTZ6" s="246"/>
      <c r="MUA6" s="246"/>
      <c r="MUB6" s="246"/>
      <c r="MUC6" s="246"/>
      <c r="MUD6" s="246"/>
      <c r="MUE6" s="246"/>
      <c r="MUF6" s="246"/>
      <c r="MUG6" s="246"/>
      <c r="MUH6" s="246"/>
      <c r="MUI6" s="246"/>
      <c r="MUJ6" s="246"/>
      <c r="MUK6" s="246"/>
      <c r="MUL6" s="246"/>
      <c r="MUM6" s="246"/>
      <c r="MUN6" s="246"/>
      <c r="MUO6" s="246"/>
      <c r="MUP6" s="246"/>
      <c r="MUQ6" s="246"/>
      <c r="MUR6" s="246"/>
      <c r="MUS6" s="246"/>
      <c r="MUT6" s="246"/>
      <c r="MUU6" s="246"/>
      <c r="MUV6" s="246"/>
      <c r="MUW6" s="246"/>
      <c r="MUX6" s="246"/>
      <c r="MUY6" s="246"/>
      <c r="MUZ6" s="246"/>
      <c r="MVA6" s="246"/>
      <c r="MVB6" s="246"/>
      <c r="MVC6" s="246"/>
      <c r="MVD6" s="246"/>
      <c r="MVE6" s="246"/>
      <c r="MVF6" s="246"/>
      <c r="MVG6" s="246"/>
      <c r="MVH6" s="246"/>
      <c r="MVI6" s="246"/>
      <c r="MVJ6" s="246"/>
      <c r="MVK6" s="246"/>
      <c r="MVL6" s="246"/>
      <c r="MVM6" s="246"/>
      <c r="MVN6" s="246"/>
      <c r="MVO6" s="246"/>
      <c r="MVP6" s="246"/>
      <c r="MVQ6" s="246"/>
      <c r="MVR6" s="246"/>
      <c r="MVS6" s="246"/>
      <c r="MVT6" s="246"/>
      <c r="MVU6" s="246"/>
      <c r="MVV6" s="246"/>
      <c r="MVW6" s="246"/>
      <c r="MVX6" s="246"/>
      <c r="MVY6" s="246"/>
      <c r="MVZ6" s="246"/>
      <c r="MWA6" s="246"/>
      <c r="MWB6" s="246"/>
      <c r="MWC6" s="246"/>
      <c r="MWD6" s="246"/>
      <c r="MWE6" s="246"/>
      <c r="MWF6" s="246"/>
      <c r="MWG6" s="246"/>
      <c r="MWH6" s="246"/>
      <c r="MWI6" s="246"/>
      <c r="MWJ6" s="246"/>
      <c r="MWK6" s="246"/>
      <c r="MWL6" s="246"/>
      <c r="MWM6" s="246"/>
      <c r="MWN6" s="246"/>
      <c r="MWO6" s="246"/>
      <c r="MWP6" s="246"/>
      <c r="MWQ6" s="246"/>
      <c r="MWR6" s="246"/>
      <c r="MWS6" s="246"/>
      <c r="MWT6" s="246"/>
      <c r="MWU6" s="246"/>
      <c r="MWV6" s="246"/>
      <c r="MWW6" s="246"/>
      <c r="MWX6" s="246"/>
      <c r="MWY6" s="246"/>
      <c r="MWZ6" s="246"/>
      <c r="MXA6" s="246"/>
      <c r="MXB6" s="246"/>
      <c r="MXC6" s="246"/>
      <c r="MXD6" s="246"/>
      <c r="MXE6" s="246"/>
      <c r="MXF6" s="246"/>
      <c r="MXG6" s="246"/>
      <c r="MXH6" s="246"/>
      <c r="MXI6" s="246"/>
      <c r="MXJ6" s="246"/>
      <c r="MXK6" s="246"/>
      <c r="MXL6" s="246"/>
      <c r="MXM6" s="246"/>
      <c r="MXN6" s="246"/>
      <c r="MXO6" s="246"/>
      <c r="MXP6" s="246"/>
      <c r="MXQ6" s="246"/>
      <c r="MXR6" s="246"/>
      <c r="MXS6" s="246"/>
      <c r="MXT6" s="246"/>
      <c r="MXU6" s="246"/>
      <c r="MXV6" s="246"/>
      <c r="MXW6" s="246"/>
      <c r="MXX6" s="246"/>
      <c r="MXY6" s="246"/>
      <c r="MXZ6" s="246"/>
      <c r="MYA6" s="246"/>
      <c r="MYB6" s="246"/>
      <c r="MYC6" s="246"/>
      <c r="MYD6" s="246"/>
      <c r="MYE6" s="246"/>
      <c r="MYF6" s="246"/>
      <c r="MYG6" s="246"/>
      <c r="MYH6" s="246"/>
      <c r="MYI6" s="246"/>
      <c r="MYJ6" s="246"/>
      <c r="MYK6" s="246"/>
      <c r="MYL6" s="246"/>
      <c r="MYM6" s="246"/>
      <c r="MYN6" s="246"/>
      <c r="MYO6" s="246"/>
      <c r="MYP6" s="246"/>
      <c r="MYQ6" s="246"/>
      <c r="MYR6" s="246"/>
      <c r="MYS6" s="246"/>
      <c r="MYT6" s="246"/>
      <c r="MYU6" s="246"/>
      <c r="MYV6" s="246"/>
      <c r="MYW6" s="246"/>
      <c r="MYX6" s="246"/>
      <c r="MYY6" s="246"/>
      <c r="MYZ6" s="246"/>
      <c r="MZA6" s="246"/>
      <c r="MZB6" s="246"/>
      <c r="MZC6" s="246"/>
      <c r="MZD6" s="246"/>
      <c r="MZE6" s="246"/>
      <c r="MZF6" s="246"/>
      <c r="MZG6" s="246"/>
      <c r="MZH6" s="246"/>
      <c r="MZI6" s="246"/>
      <c r="MZJ6" s="246"/>
      <c r="MZK6" s="246"/>
      <c r="MZL6" s="246"/>
      <c r="MZM6" s="246"/>
      <c r="MZN6" s="246"/>
      <c r="MZO6" s="246"/>
      <c r="MZP6" s="246"/>
      <c r="MZQ6" s="246"/>
      <c r="MZR6" s="246"/>
      <c r="MZS6" s="246"/>
      <c r="MZT6" s="246"/>
      <c r="MZU6" s="246"/>
      <c r="MZV6" s="246"/>
      <c r="MZW6" s="246"/>
      <c r="MZX6" s="246"/>
      <c r="MZY6" s="246"/>
      <c r="MZZ6" s="246"/>
      <c r="NAA6" s="246"/>
      <c r="NAB6" s="246"/>
      <c r="NAC6" s="246"/>
      <c r="NAD6" s="246"/>
      <c r="NAE6" s="246"/>
      <c r="NAF6" s="246"/>
      <c r="NAG6" s="246"/>
      <c r="NAH6" s="246"/>
      <c r="NAI6" s="246"/>
      <c r="NAJ6" s="246"/>
      <c r="NAK6" s="246"/>
      <c r="NAL6" s="246"/>
      <c r="NAM6" s="246"/>
      <c r="NAN6" s="246"/>
      <c r="NAO6" s="246"/>
      <c r="NAP6" s="246"/>
      <c r="NAQ6" s="246"/>
      <c r="NAR6" s="246"/>
      <c r="NAS6" s="246"/>
      <c r="NAT6" s="246"/>
      <c r="NAU6" s="246"/>
      <c r="NAV6" s="246"/>
      <c r="NAW6" s="246"/>
      <c r="NAX6" s="246"/>
      <c r="NAY6" s="246"/>
      <c r="NAZ6" s="246"/>
      <c r="NBA6" s="246"/>
      <c r="NBB6" s="246"/>
      <c r="NBC6" s="246"/>
      <c r="NBD6" s="246"/>
      <c r="NBE6" s="246"/>
      <c r="NBF6" s="246"/>
      <c r="NBG6" s="246"/>
      <c r="NBH6" s="246"/>
      <c r="NBI6" s="246"/>
      <c r="NBJ6" s="246"/>
      <c r="NBK6" s="246"/>
      <c r="NBL6" s="246"/>
      <c r="NBM6" s="246"/>
      <c r="NBN6" s="246"/>
      <c r="NBO6" s="246"/>
      <c r="NBP6" s="246"/>
      <c r="NBQ6" s="246"/>
      <c r="NBR6" s="246"/>
      <c r="NBS6" s="246"/>
      <c r="NBT6" s="246"/>
      <c r="NBU6" s="246"/>
      <c r="NBV6" s="246"/>
      <c r="NBW6" s="246"/>
      <c r="NBX6" s="246"/>
      <c r="NBY6" s="246"/>
      <c r="NBZ6" s="246"/>
      <c r="NCA6" s="246"/>
      <c r="NCB6" s="246"/>
      <c r="NCC6" s="246"/>
      <c r="NCD6" s="246"/>
      <c r="NCE6" s="246"/>
      <c r="NCF6" s="246"/>
      <c r="NCG6" s="246"/>
      <c r="NCH6" s="246"/>
      <c r="NCI6" s="246"/>
      <c r="NCJ6" s="246"/>
      <c r="NCK6" s="246"/>
      <c r="NCL6" s="246"/>
      <c r="NCM6" s="246"/>
      <c r="NCN6" s="246"/>
      <c r="NCO6" s="246"/>
      <c r="NCP6" s="246"/>
      <c r="NCQ6" s="246"/>
      <c r="NCR6" s="246"/>
      <c r="NCS6" s="246"/>
      <c r="NCT6" s="246"/>
      <c r="NCU6" s="246"/>
      <c r="NCV6" s="246"/>
      <c r="NCW6" s="246"/>
      <c r="NCX6" s="246"/>
      <c r="NCY6" s="246"/>
      <c r="NCZ6" s="246"/>
      <c r="NDA6" s="246"/>
      <c r="NDB6" s="246"/>
      <c r="NDC6" s="246"/>
      <c r="NDD6" s="246"/>
      <c r="NDE6" s="246"/>
      <c r="NDF6" s="246"/>
      <c r="NDG6" s="246"/>
      <c r="NDH6" s="246"/>
      <c r="NDI6" s="246"/>
      <c r="NDJ6" s="246"/>
      <c r="NDK6" s="246"/>
      <c r="NDL6" s="246"/>
      <c r="NDM6" s="246"/>
      <c r="NDN6" s="246"/>
      <c r="NDO6" s="246"/>
      <c r="NDP6" s="246"/>
      <c r="NDQ6" s="246"/>
      <c r="NDR6" s="246"/>
      <c r="NDS6" s="246"/>
      <c r="NDT6" s="246"/>
      <c r="NDU6" s="246"/>
      <c r="NDV6" s="246"/>
      <c r="NDW6" s="246"/>
      <c r="NDX6" s="246"/>
      <c r="NDY6" s="246"/>
      <c r="NDZ6" s="246"/>
      <c r="NEA6" s="246"/>
      <c r="NEB6" s="246"/>
      <c r="NEC6" s="246"/>
      <c r="NED6" s="246"/>
      <c r="NEE6" s="246"/>
      <c r="NEF6" s="246"/>
      <c r="NEG6" s="246"/>
      <c r="NEH6" s="246"/>
      <c r="NEI6" s="246"/>
      <c r="NEJ6" s="246"/>
      <c r="NEK6" s="246"/>
      <c r="NEL6" s="246"/>
      <c r="NEM6" s="246"/>
      <c r="NEN6" s="246"/>
      <c r="NEO6" s="246"/>
      <c r="NEP6" s="246"/>
      <c r="NEQ6" s="246"/>
      <c r="NER6" s="246"/>
      <c r="NES6" s="246"/>
      <c r="NET6" s="246"/>
      <c r="NEU6" s="246"/>
      <c r="NEV6" s="246"/>
      <c r="NEW6" s="246"/>
      <c r="NEX6" s="246"/>
      <c r="NEY6" s="246"/>
      <c r="NEZ6" s="246"/>
      <c r="NFA6" s="246"/>
      <c r="NFB6" s="246"/>
      <c r="NFC6" s="246"/>
      <c r="NFD6" s="246"/>
      <c r="NFE6" s="246"/>
      <c r="NFF6" s="246"/>
      <c r="NFG6" s="246"/>
      <c r="NFH6" s="246"/>
      <c r="NFI6" s="246"/>
      <c r="NFJ6" s="246"/>
      <c r="NFK6" s="246"/>
      <c r="NFL6" s="246"/>
      <c r="NFM6" s="246"/>
      <c r="NFN6" s="246"/>
      <c r="NFO6" s="246"/>
      <c r="NFP6" s="246"/>
      <c r="NFQ6" s="246"/>
      <c r="NFR6" s="246"/>
      <c r="NFS6" s="246"/>
      <c r="NFT6" s="246"/>
      <c r="NFU6" s="246"/>
      <c r="NFV6" s="246"/>
      <c r="NFW6" s="246"/>
      <c r="NFX6" s="246"/>
      <c r="NFY6" s="246"/>
      <c r="NFZ6" s="246"/>
      <c r="NGA6" s="246"/>
      <c r="NGB6" s="246"/>
      <c r="NGC6" s="246"/>
      <c r="NGD6" s="246"/>
      <c r="NGE6" s="246"/>
      <c r="NGF6" s="246"/>
      <c r="NGG6" s="246"/>
      <c r="NGH6" s="246"/>
      <c r="NGI6" s="246"/>
      <c r="NGJ6" s="246"/>
      <c r="NGK6" s="246"/>
      <c r="NGL6" s="246"/>
      <c r="NGM6" s="246"/>
      <c r="NGN6" s="246"/>
      <c r="NGO6" s="246"/>
      <c r="NGP6" s="246"/>
      <c r="NGQ6" s="246"/>
      <c r="NGR6" s="246"/>
      <c r="NGS6" s="246"/>
      <c r="NGT6" s="246"/>
      <c r="NGU6" s="246"/>
      <c r="NGV6" s="246"/>
      <c r="NGW6" s="246"/>
      <c r="NGX6" s="246"/>
      <c r="NGY6" s="246"/>
      <c r="NGZ6" s="246"/>
      <c r="NHA6" s="246"/>
      <c r="NHB6" s="246"/>
      <c r="NHC6" s="246"/>
      <c r="NHD6" s="246"/>
      <c r="NHE6" s="246"/>
      <c r="NHF6" s="246"/>
      <c r="NHG6" s="246"/>
      <c r="NHH6" s="246"/>
      <c r="NHI6" s="246"/>
      <c r="NHJ6" s="246"/>
      <c r="NHK6" s="246"/>
      <c r="NHL6" s="246"/>
      <c r="NHM6" s="246"/>
      <c r="NHN6" s="246"/>
      <c r="NHO6" s="246"/>
      <c r="NHP6" s="246"/>
      <c r="NHQ6" s="246"/>
      <c r="NHR6" s="246"/>
      <c r="NHS6" s="246"/>
      <c r="NHT6" s="246"/>
      <c r="NHU6" s="246"/>
      <c r="NHV6" s="246"/>
      <c r="NHW6" s="246"/>
      <c r="NHX6" s="246"/>
      <c r="NHY6" s="246"/>
      <c r="NHZ6" s="246"/>
      <c r="NIA6" s="246"/>
      <c r="NIB6" s="246"/>
      <c r="NIC6" s="246"/>
      <c r="NID6" s="246"/>
      <c r="NIE6" s="246"/>
      <c r="NIF6" s="246"/>
      <c r="NIG6" s="246"/>
      <c r="NIH6" s="246"/>
      <c r="NII6" s="246"/>
      <c r="NIJ6" s="246"/>
      <c r="NIK6" s="246"/>
      <c r="NIL6" s="246"/>
      <c r="NIM6" s="246"/>
      <c r="NIN6" s="246"/>
      <c r="NIO6" s="246"/>
      <c r="NIP6" s="246"/>
      <c r="NIQ6" s="246"/>
      <c r="NIR6" s="246"/>
      <c r="NIS6" s="246"/>
      <c r="NIT6" s="246"/>
      <c r="NIU6" s="246"/>
      <c r="NIV6" s="246"/>
      <c r="NIW6" s="246"/>
      <c r="NIX6" s="246"/>
      <c r="NIY6" s="246"/>
      <c r="NIZ6" s="246"/>
      <c r="NJA6" s="246"/>
      <c r="NJB6" s="246"/>
      <c r="NJC6" s="246"/>
      <c r="NJD6" s="246"/>
      <c r="NJE6" s="246"/>
      <c r="NJF6" s="246"/>
      <c r="NJG6" s="246"/>
      <c r="NJH6" s="246"/>
      <c r="NJI6" s="246"/>
      <c r="NJJ6" s="246"/>
      <c r="NJK6" s="246"/>
      <c r="NJL6" s="246"/>
      <c r="NJM6" s="246"/>
      <c r="NJN6" s="246"/>
      <c r="NJO6" s="246"/>
      <c r="NJP6" s="246"/>
      <c r="NJQ6" s="246"/>
      <c r="NJR6" s="246"/>
      <c r="NJS6" s="246"/>
      <c r="NJT6" s="246"/>
      <c r="NJU6" s="246"/>
      <c r="NJV6" s="246"/>
      <c r="NJW6" s="246"/>
      <c r="NJX6" s="246"/>
      <c r="NJY6" s="246"/>
      <c r="NJZ6" s="246"/>
      <c r="NKA6" s="246"/>
      <c r="NKB6" s="246"/>
      <c r="NKC6" s="246"/>
      <c r="NKD6" s="246"/>
      <c r="NKE6" s="246"/>
      <c r="NKF6" s="246"/>
      <c r="NKG6" s="246"/>
      <c r="NKH6" s="246"/>
      <c r="NKI6" s="246"/>
      <c r="NKJ6" s="246"/>
      <c r="NKK6" s="246"/>
      <c r="NKL6" s="246"/>
      <c r="NKM6" s="246"/>
      <c r="NKN6" s="246"/>
      <c r="NKO6" s="246"/>
      <c r="NKP6" s="246"/>
      <c r="NKQ6" s="246"/>
      <c r="NKR6" s="246"/>
      <c r="NKS6" s="246"/>
      <c r="NKT6" s="246"/>
      <c r="NKU6" s="246"/>
      <c r="NKV6" s="246"/>
      <c r="NKW6" s="246"/>
      <c r="NKX6" s="246"/>
      <c r="NKY6" s="246"/>
      <c r="NKZ6" s="246"/>
      <c r="NLA6" s="246"/>
      <c r="NLB6" s="246"/>
      <c r="NLC6" s="246"/>
      <c r="NLD6" s="246"/>
      <c r="NLE6" s="246"/>
      <c r="NLF6" s="246"/>
      <c r="NLG6" s="246"/>
      <c r="NLH6" s="246"/>
      <c r="NLI6" s="246"/>
      <c r="NLJ6" s="246"/>
      <c r="NLK6" s="246"/>
      <c r="NLL6" s="246"/>
      <c r="NLM6" s="246"/>
      <c r="NLN6" s="246"/>
      <c r="NLO6" s="246"/>
      <c r="NLP6" s="246"/>
      <c r="NLQ6" s="246"/>
      <c r="NLR6" s="246"/>
      <c r="NLS6" s="246"/>
      <c r="NLT6" s="246"/>
      <c r="NLU6" s="246"/>
      <c r="NLV6" s="246"/>
      <c r="NLW6" s="246"/>
      <c r="NLX6" s="246"/>
      <c r="NLY6" s="246"/>
      <c r="NLZ6" s="246"/>
      <c r="NMA6" s="246"/>
      <c r="NMB6" s="246"/>
      <c r="NMC6" s="246"/>
      <c r="NMD6" s="246"/>
      <c r="NME6" s="246"/>
      <c r="NMF6" s="246"/>
      <c r="NMG6" s="246"/>
      <c r="NMH6" s="246"/>
      <c r="NMI6" s="246"/>
      <c r="NMJ6" s="246"/>
      <c r="NMK6" s="246"/>
      <c r="NML6" s="246"/>
      <c r="NMM6" s="246"/>
      <c r="NMN6" s="246"/>
      <c r="NMO6" s="246"/>
      <c r="NMP6" s="246"/>
      <c r="NMQ6" s="246"/>
      <c r="NMR6" s="246"/>
      <c r="NMS6" s="246"/>
      <c r="NMT6" s="246"/>
      <c r="NMU6" s="246"/>
      <c r="NMV6" s="246"/>
      <c r="NMW6" s="246"/>
      <c r="NMX6" s="246"/>
      <c r="NMY6" s="246"/>
      <c r="NMZ6" s="246"/>
      <c r="NNA6" s="246"/>
      <c r="NNB6" s="246"/>
      <c r="NNC6" s="246"/>
      <c r="NND6" s="246"/>
      <c r="NNE6" s="246"/>
      <c r="NNF6" s="246"/>
      <c r="NNG6" s="246"/>
      <c r="NNH6" s="246"/>
      <c r="NNI6" s="246"/>
      <c r="NNJ6" s="246"/>
      <c r="NNK6" s="246"/>
      <c r="NNL6" s="246"/>
      <c r="NNM6" s="246"/>
      <c r="NNN6" s="246"/>
      <c r="NNO6" s="246"/>
      <c r="NNP6" s="246"/>
      <c r="NNQ6" s="246"/>
      <c r="NNR6" s="246"/>
      <c r="NNS6" s="246"/>
      <c r="NNT6" s="246"/>
      <c r="NNU6" s="246"/>
      <c r="NNV6" s="246"/>
      <c r="NNW6" s="246"/>
      <c r="NNX6" s="246"/>
      <c r="NNY6" s="246"/>
      <c r="NNZ6" s="246"/>
      <c r="NOA6" s="246"/>
      <c r="NOB6" s="246"/>
      <c r="NOC6" s="246"/>
      <c r="NOD6" s="246"/>
      <c r="NOE6" s="246"/>
      <c r="NOF6" s="246"/>
      <c r="NOG6" s="246"/>
      <c r="NOH6" s="246"/>
      <c r="NOI6" s="246"/>
      <c r="NOJ6" s="246"/>
      <c r="NOK6" s="246"/>
      <c r="NOL6" s="246"/>
      <c r="NOM6" s="246"/>
      <c r="NON6" s="246"/>
      <c r="NOO6" s="246"/>
      <c r="NOP6" s="246"/>
      <c r="NOQ6" s="246"/>
      <c r="NOR6" s="246"/>
      <c r="NOS6" s="246"/>
      <c r="NOT6" s="246"/>
      <c r="NOU6" s="246"/>
      <c r="NOV6" s="246"/>
      <c r="NOW6" s="246"/>
      <c r="NOX6" s="246"/>
      <c r="NOY6" s="246"/>
      <c r="NOZ6" s="246"/>
      <c r="NPA6" s="246"/>
      <c r="NPB6" s="246"/>
      <c r="NPC6" s="246"/>
      <c r="NPD6" s="246"/>
      <c r="NPE6" s="246"/>
      <c r="NPF6" s="246"/>
      <c r="NPG6" s="246"/>
      <c r="NPH6" s="246"/>
      <c r="NPI6" s="246"/>
      <c r="NPJ6" s="246"/>
      <c r="NPK6" s="246"/>
      <c r="NPL6" s="246"/>
      <c r="NPM6" s="246"/>
      <c r="NPN6" s="246"/>
      <c r="NPO6" s="246"/>
      <c r="NPP6" s="246"/>
      <c r="NPQ6" s="246"/>
      <c r="NPR6" s="246"/>
      <c r="NPS6" s="246"/>
      <c r="NPT6" s="246"/>
      <c r="NPU6" s="246"/>
      <c r="NPV6" s="246"/>
      <c r="NPW6" s="246"/>
      <c r="NPX6" s="246"/>
      <c r="NPY6" s="246"/>
      <c r="NPZ6" s="246"/>
      <c r="NQA6" s="246"/>
      <c r="NQB6" s="246"/>
      <c r="NQC6" s="246"/>
      <c r="NQD6" s="246"/>
      <c r="NQE6" s="246"/>
      <c r="NQF6" s="246"/>
      <c r="NQG6" s="246"/>
      <c r="NQH6" s="246"/>
      <c r="NQI6" s="246"/>
      <c r="NQJ6" s="246"/>
      <c r="NQK6" s="246"/>
      <c r="NQL6" s="246"/>
      <c r="NQM6" s="246"/>
      <c r="NQN6" s="246"/>
      <c r="NQO6" s="246"/>
      <c r="NQP6" s="246"/>
      <c r="NQQ6" s="246"/>
      <c r="NQR6" s="246"/>
      <c r="NQS6" s="246"/>
      <c r="NQT6" s="246"/>
      <c r="NQU6" s="246"/>
      <c r="NQV6" s="246"/>
      <c r="NQW6" s="246"/>
      <c r="NQX6" s="246"/>
      <c r="NQY6" s="246"/>
      <c r="NQZ6" s="246"/>
      <c r="NRA6" s="246"/>
      <c r="NRB6" s="246"/>
      <c r="NRC6" s="246"/>
      <c r="NRD6" s="246"/>
      <c r="NRE6" s="246"/>
      <c r="NRF6" s="246"/>
      <c r="NRG6" s="246"/>
      <c r="NRH6" s="246"/>
      <c r="NRI6" s="246"/>
      <c r="NRJ6" s="246"/>
      <c r="NRK6" s="246"/>
      <c r="NRL6" s="246"/>
      <c r="NRM6" s="246"/>
      <c r="NRN6" s="246"/>
      <c r="NRO6" s="246"/>
      <c r="NRP6" s="246"/>
      <c r="NRQ6" s="246"/>
      <c r="NRR6" s="246"/>
      <c r="NRS6" s="246"/>
      <c r="NRT6" s="246"/>
      <c r="NRU6" s="246"/>
      <c r="NRV6" s="246"/>
      <c r="NRW6" s="246"/>
      <c r="NRX6" s="246"/>
      <c r="NRY6" s="246"/>
      <c r="NRZ6" s="246"/>
      <c r="NSA6" s="246"/>
      <c r="NSB6" s="246"/>
      <c r="NSC6" s="246"/>
      <c r="NSD6" s="246"/>
      <c r="NSE6" s="246"/>
      <c r="NSF6" s="246"/>
      <c r="NSG6" s="246"/>
      <c r="NSH6" s="246"/>
      <c r="NSI6" s="246"/>
      <c r="NSJ6" s="246"/>
      <c r="NSK6" s="246"/>
      <c r="NSL6" s="246"/>
      <c r="NSM6" s="246"/>
      <c r="NSN6" s="246"/>
      <c r="NSO6" s="246"/>
      <c r="NSP6" s="246"/>
      <c r="NSQ6" s="246"/>
      <c r="NSR6" s="246"/>
      <c r="NSS6" s="246"/>
      <c r="NST6" s="246"/>
      <c r="NSU6" s="246"/>
      <c r="NSV6" s="246"/>
      <c r="NSW6" s="246"/>
      <c r="NSX6" s="246"/>
      <c r="NSY6" s="246"/>
      <c r="NSZ6" s="246"/>
      <c r="NTA6" s="246"/>
      <c r="NTB6" s="246"/>
      <c r="NTC6" s="246"/>
      <c r="NTD6" s="246"/>
      <c r="NTE6" s="246"/>
      <c r="NTF6" s="246"/>
      <c r="NTG6" s="246"/>
      <c r="NTH6" s="246"/>
      <c r="NTI6" s="246"/>
      <c r="NTJ6" s="246"/>
      <c r="NTK6" s="246"/>
      <c r="NTL6" s="246"/>
      <c r="NTM6" s="246"/>
      <c r="NTN6" s="246"/>
      <c r="NTO6" s="246"/>
      <c r="NTP6" s="246"/>
      <c r="NTQ6" s="246"/>
      <c r="NTR6" s="246"/>
      <c r="NTS6" s="246"/>
      <c r="NTT6" s="246"/>
      <c r="NTU6" s="246"/>
      <c r="NTV6" s="246"/>
      <c r="NTW6" s="246"/>
      <c r="NTX6" s="246"/>
      <c r="NTY6" s="246"/>
      <c r="NTZ6" s="246"/>
      <c r="NUA6" s="246"/>
      <c r="NUB6" s="246"/>
      <c r="NUC6" s="246"/>
      <c r="NUD6" s="246"/>
      <c r="NUE6" s="246"/>
      <c r="NUF6" s="246"/>
      <c r="NUG6" s="246"/>
      <c r="NUH6" s="246"/>
      <c r="NUI6" s="246"/>
      <c r="NUJ6" s="246"/>
      <c r="NUK6" s="246"/>
      <c r="NUL6" s="246"/>
      <c r="NUM6" s="246"/>
      <c r="NUN6" s="246"/>
      <c r="NUO6" s="246"/>
      <c r="NUP6" s="246"/>
      <c r="NUQ6" s="246"/>
      <c r="NUR6" s="246"/>
      <c r="NUS6" s="246"/>
      <c r="NUT6" s="246"/>
      <c r="NUU6" s="246"/>
      <c r="NUV6" s="246"/>
      <c r="NUW6" s="246"/>
      <c r="NUX6" s="246"/>
      <c r="NUY6" s="246"/>
      <c r="NUZ6" s="246"/>
      <c r="NVA6" s="246"/>
      <c r="NVB6" s="246"/>
      <c r="NVC6" s="246"/>
      <c r="NVD6" s="246"/>
      <c r="NVE6" s="246"/>
      <c r="NVF6" s="246"/>
      <c r="NVG6" s="246"/>
      <c r="NVH6" s="246"/>
      <c r="NVI6" s="246"/>
      <c r="NVJ6" s="246"/>
      <c r="NVK6" s="246"/>
      <c r="NVL6" s="246"/>
      <c r="NVM6" s="246"/>
      <c r="NVN6" s="246"/>
      <c r="NVO6" s="246"/>
      <c r="NVP6" s="246"/>
      <c r="NVQ6" s="246"/>
      <c r="NVR6" s="246"/>
      <c r="NVS6" s="246"/>
      <c r="NVT6" s="246"/>
      <c r="NVU6" s="246"/>
      <c r="NVV6" s="246"/>
      <c r="NVW6" s="246"/>
      <c r="NVX6" s="246"/>
      <c r="NVY6" s="246"/>
      <c r="NVZ6" s="246"/>
      <c r="NWA6" s="246"/>
      <c r="NWB6" s="246"/>
      <c r="NWC6" s="246"/>
      <c r="NWD6" s="246"/>
      <c r="NWE6" s="246"/>
      <c r="NWF6" s="246"/>
      <c r="NWG6" s="246"/>
      <c r="NWH6" s="246"/>
      <c r="NWI6" s="246"/>
      <c r="NWJ6" s="246"/>
      <c r="NWK6" s="246"/>
      <c r="NWL6" s="246"/>
      <c r="NWM6" s="246"/>
      <c r="NWN6" s="246"/>
      <c r="NWO6" s="246"/>
      <c r="NWP6" s="246"/>
      <c r="NWQ6" s="246"/>
      <c r="NWR6" s="246"/>
      <c r="NWS6" s="246"/>
      <c r="NWT6" s="246"/>
      <c r="NWU6" s="246"/>
      <c r="NWV6" s="246"/>
      <c r="NWW6" s="246"/>
      <c r="NWX6" s="246"/>
      <c r="NWY6" s="246"/>
      <c r="NWZ6" s="246"/>
      <c r="NXA6" s="246"/>
      <c r="NXB6" s="246"/>
      <c r="NXC6" s="246"/>
      <c r="NXD6" s="246"/>
      <c r="NXE6" s="246"/>
      <c r="NXF6" s="246"/>
      <c r="NXG6" s="246"/>
      <c r="NXH6" s="246"/>
      <c r="NXI6" s="246"/>
      <c r="NXJ6" s="246"/>
      <c r="NXK6" s="246"/>
      <c r="NXL6" s="246"/>
      <c r="NXM6" s="246"/>
      <c r="NXN6" s="246"/>
      <c r="NXO6" s="246"/>
      <c r="NXP6" s="246"/>
      <c r="NXQ6" s="246"/>
      <c r="NXR6" s="246"/>
      <c r="NXS6" s="246"/>
      <c r="NXT6" s="246"/>
      <c r="NXU6" s="246"/>
      <c r="NXV6" s="246"/>
      <c r="NXW6" s="246"/>
      <c r="NXX6" s="246"/>
      <c r="NXY6" s="246"/>
      <c r="NXZ6" s="246"/>
      <c r="NYA6" s="246"/>
      <c r="NYB6" s="246"/>
      <c r="NYC6" s="246"/>
      <c r="NYD6" s="246"/>
      <c r="NYE6" s="246"/>
      <c r="NYF6" s="246"/>
      <c r="NYG6" s="246"/>
      <c r="NYH6" s="246"/>
      <c r="NYI6" s="246"/>
      <c r="NYJ6" s="246"/>
      <c r="NYK6" s="246"/>
      <c r="NYL6" s="246"/>
      <c r="NYM6" s="246"/>
      <c r="NYN6" s="246"/>
      <c r="NYO6" s="246"/>
      <c r="NYP6" s="246"/>
      <c r="NYQ6" s="246"/>
      <c r="NYR6" s="246"/>
      <c r="NYS6" s="246"/>
      <c r="NYT6" s="246"/>
      <c r="NYU6" s="246"/>
      <c r="NYV6" s="246"/>
      <c r="NYW6" s="246"/>
      <c r="NYX6" s="246"/>
      <c r="NYY6" s="246"/>
      <c r="NYZ6" s="246"/>
      <c r="NZA6" s="246"/>
      <c r="NZB6" s="246"/>
      <c r="NZC6" s="246"/>
      <c r="NZD6" s="246"/>
      <c r="NZE6" s="246"/>
      <c r="NZF6" s="246"/>
      <c r="NZG6" s="246"/>
      <c r="NZH6" s="246"/>
      <c r="NZI6" s="246"/>
      <c r="NZJ6" s="246"/>
      <c r="NZK6" s="246"/>
      <c r="NZL6" s="246"/>
      <c r="NZM6" s="246"/>
      <c r="NZN6" s="246"/>
      <c r="NZO6" s="246"/>
      <c r="NZP6" s="246"/>
      <c r="NZQ6" s="246"/>
      <c r="NZR6" s="246"/>
      <c r="NZS6" s="246"/>
      <c r="NZT6" s="246"/>
      <c r="NZU6" s="246"/>
      <c r="NZV6" s="246"/>
      <c r="NZW6" s="246"/>
      <c r="NZX6" s="246"/>
      <c r="NZY6" s="246"/>
      <c r="NZZ6" s="246"/>
      <c r="OAA6" s="246"/>
      <c r="OAB6" s="246"/>
      <c r="OAC6" s="246"/>
      <c r="OAD6" s="246"/>
      <c r="OAE6" s="246"/>
      <c r="OAF6" s="246"/>
      <c r="OAG6" s="246"/>
      <c r="OAH6" s="246"/>
      <c r="OAI6" s="246"/>
      <c r="OAJ6" s="246"/>
      <c r="OAK6" s="246"/>
      <c r="OAL6" s="246"/>
      <c r="OAM6" s="246"/>
      <c r="OAN6" s="246"/>
      <c r="OAO6" s="246"/>
      <c r="OAP6" s="246"/>
      <c r="OAQ6" s="246"/>
      <c r="OAR6" s="246"/>
      <c r="OAS6" s="246"/>
      <c r="OAT6" s="246"/>
      <c r="OAU6" s="246"/>
      <c r="OAV6" s="246"/>
      <c r="OAW6" s="246"/>
      <c r="OAX6" s="246"/>
      <c r="OAY6" s="246"/>
      <c r="OAZ6" s="246"/>
      <c r="OBA6" s="246"/>
      <c r="OBB6" s="246"/>
      <c r="OBC6" s="246"/>
      <c r="OBD6" s="246"/>
      <c r="OBE6" s="246"/>
      <c r="OBF6" s="246"/>
      <c r="OBG6" s="246"/>
      <c r="OBH6" s="246"/>
      <c r="OBI6" s="246"/>
      <c r="OBJ6" s="246"/>
      <c r="OBK6" s="246"/>
      <c r="OBL6" s="246"/>
      <c r="OBM6" s="246"/>
      <c r="OBN6" s="246"/>
      <c r="OBO6" s="246"/>
      <c r="OBP6" s="246"/>
      <c r="OBQ6" s="246"/>
      <c r="OBR6" s="246"/>
      <c r="OBS6" s="246"/>
      <c r="OBT6" s="246"/>
      <c r="OBU6" s="246"/>
      <c r="OBV6" s="246"/>
      <c r="OBW6" s="246"/>
      <c r="OBX6" s="246"/>
      <c r="OBY6" s="246"/>
      <c r="OBZ6" s="246"/>
      <c r="OCA6" s="246"/>
      <c r="OCB6" s="246"/>
      <c r="OCC6" s="246"/>
      <c r="OCD6" s="246"/>
      <c r="OCE6" s="246"/>
      <c r="OCF6" s="246"/>
      <c r="OCG6" s="246"/>
      <c r="OCH6" s="246"/>
      <c r="OCI6" s="246"/>
      <c r="OCJ6" s="246"/>
      <c r="OCK6" s="246"/>
      <c r="OCL6" s="246"/>
      <c r="OCM6" s="246"/>
      <c r="OCN6" s="246"/>
      <c r="OCO6" s="246"/>
      <c r="OCP6" s="246"/>
      <c r="OCQ6" s="246"/>
      <c r="OCR6" s="246"/>
      <c r="OCS6" s="246"/>
      <c r="OCT6" s="246"/>
      <c r="OCU6" s="246"/>
      <c r="OCV6" s="246"/>
      <c r="OCW6" s="246"/>
      <c r="OCX6" s="246"/>
      <c r="OCY6" s="246"/>
      <c r="OCZ6" s="246"/>
      <c r="ODA6" s="246"/>
      <c r="ODB6" s="246"/>
      <c r="ODC6" s="246"/>
      <c r="ODD6" s="246"/>
      <c r="ODE6" s="246"/>
      <c r="ODF6" s="246"/>
      <c r="ODG6" s="246"/>
      <c r="ODH6" s="246"/>
      <c r="ODI6" s="246"/>
      <c r="ODJ6" s="246"/>
      <c r="ODK6" s="246"/>
      <c r="ODL6" s="246"/>
      <c r="ODM6" s="246"/>
      <c r="ODN6" s="246"/>
      <c r="ODO6" s="246"/>
      <c r="ODP6" s="246"/>
      <c r="ODQ6" s="246"/>
      <c r="ODR6" s="246"/>
      <c r="ODS6" s="246"/>
      <c r="ODT6" s="246"/>
      <c r="ODU6" s="246"/>
      <c r="ODV6" s="246"/>
      <c r="ODW6" s="246"/>
      <c r="ODX6" s="246"/>
      <c r="ODY6" s="246"/>
      <c r="ODZ6" s="246"/>
      <c r="OEA6" s="246"/>
      <c r="OEB6" s="246"/>
      <c r="OEC6" s="246"/>
      <c r="OED6" s="246"/>
      <c r="OEE6" s="246"/>
      <c r="OEF6" s="246"/>
      <c r="OEG6" s="246"/>
      <c r="OEH6" s="246"/>
      <c r="OEI6" s="246"/>
      <c r="OEJ6" s="246"/>
      <c r="OEK6" s="246"/>
      <c r="OEL6" s="246"/>
      <c r="OEM6" s="246"/>
      <c r="OEN6" s="246"/>
      <c r="OEO6" s="246"/>
      <c r="OEP6" s="246"/>
      <c r="OEQ6" s="246"/>
      <c r="OER6" s="246"/>
      <c r="OES6" s="246"/>
      <c r="OET6" s="246"/>
      <c r="OEU6" s="246"/>
      <c r="OEV6" s="246"/>
      <c r="OEW6" s="246"/>
      <c r="OEX6" s="246"/>
      <c r="OEY6" s="246"/>
      <c r="OEZ6" s="246"/>
      <c r="OFA6" s="246"/>
      <c r="OFB6" s="246"/>
      <c r="OFC6" s="246"/>
      <c r="OFD6" s="246"/>
      <c r="OFE6" s="246"/>
      <c r="OFF6" s="246"/>
      <c r="OFG6" s="246"/>
      <c r="OFH6" s="246"/>
      <c r="OFI6" s="246"/>
      <c r="OFJ6" s="246"/>
      <c r="OFK6" s="246"/>
      <c r="OFL6" s="246"/>
      <c r="OFM6" s="246"/>
      <c r="OFN6" s="246"/>
      <c r="OFO6" s="246"/>
      <c r="OFP6" s="246"/>
      <c r="OFQ6" s="246"/>
      <c r="OFR6" s="246"/>
      <c r="OFS6" s="246"/>
      <c r="OFT6" s="246"/>
      <c r="OFU6" s="246"/>
      <c r="OFV6" s="246"/>
      <c r="OFW6" s="246"/>
      <c r="OFX6" s="246"/>
      <c r="OFY6" s="246"/>
      <c r="OFZ6" s="246"/>
      <c r="OGA6" s="246"/>
      <c r="OGB6" s="246"/>
      <c r="OGC6" s="246"/>
      <c r="OGD6" s="246"/>
      <c r="OGE6" s="246"/>
      <c r="OGF6" s="246"/>
      <c r="OGG6" s="246"/>
      <c r="OGH6" s="246"/>
      <c r="OGI6" s="246"/>
      <c r="OGJ6" s="246"/>
      <c r="OGK6" s="246"/>
      <c r="OGL6" s="246"/>
      <c r="OGM6" s="246"/>
      <c r="OGN6" s="246"/>
      <c r="OGO6" s="246"/>
      <c r="OGP6" s="246"/>
      <c r="OGQ6" s="246"/>
      <c r="OGR6" s="246"/>
      <c r="OGS6" s="246"/>
      <c r="OGT6" s="246"/>
      <c r="OGU6" s="246"/>
      <c r="OGV6" s="246"/>
      <c r="OGW6" s="246"/>
      <c r="OGX6" s="246"/>
      <c r="OGY6" s="246"/>
      <c r="OGZ6" s="246"/>
      <c r="OHA6" s="246"/>
      <c r="OHB6" s="246"/>
      <c r="OHC6" s="246"/>
      <c r="OHD6" s="246"/>
      <c r="OHE6" s="246"/>
      <c r="OHF6" s="246"/>
      <c r="OHG6" s="246"/>
      <c r="OHH6" s="246"/>
      <c r="OHI6" s="246"/>
      <c r="OHJ6" s="246"/>
      <c r="OHK6" s="246"/>
      <c r="OHL6" s="246"/>
      <c r="OHM6" s="246"/>
      <c r="OHN6" s="246"/>
      <c r="OHO6" s="246"/>
      <c r="OHP6" s="246"/>
      <c r="OHQ6" s="246"/>
      <c r="OHR6" s="246"/>
      <c r="OHS6" s="246"/>
      <c r="OHT6" s="246"/>
      <c r="OHU6" s="246"/>
      <c r="OHV6" s="246"/>
      <c r="OHW6" s="246"/>
      <c r="OHX6" s="246"/>
      <c r="OHY6" s="246"/>
      <c r="OHZ6" s="246"/>
      <c r="OIA6" s="246"/>
      <c r="OIB6" s="246"/>
      <c r="OIC6" s="246"/>
      <c r="OID6" s="246"/>
      <c r="OIE6" s="246"/>
      <c r="OIF6" s="246"/>
      <c r="OIG6" s="246"/>
      <c r="OIH6" s="246"/>
      <c r="OII6" s="246"/>
      <c r="OIJ6" s="246"/>
      <c r="OIK6" s="246"/>
      <c r="OIL6" s="246"/>
      <c r="OIM6" s="246"/>
      <c r="OIN6" s="246"/>
      <c r="OIO6" s="246"/>
      <c r="OIP6" s="246"/>
      <c r="OIQ6" s="246"/>
      <c r="OIR6" s="246"/>
      <c r="OIS6" s="246"/>
      <c r="OIT6" s="246"/>
      <c r="OIU6" s="246"/>
      <c r="OIV6" s="246"/>
      <c r="OIW6" s="246"/>
      <c r="OIX6" s="246"/>
      <c r="OIY6" s="246"/>
      <c r="OIZ6" s="246"/>
      <c r="OJA6" s="246"/>
      <c r="OJB6" s="246"/>
      <c r="OJC6" s="246"/>
      <c r="OJD6" s="246"/>
      <c r="OJE6" s="246"/>
      <c r="OJF6" s="246"/>
      <c r="OJG6" s="246"/>
      <c r="OJH6" s="246"/>
      <c r="OJI6" s="246"/>
      <c r="OJJ6" s="246"/>
      <c r="OJK6" s="246"/>
      <c r="OJL6" s="246"/>
      <c r="OJM6" s="246"/>
      <c r="OJN6" s="246"/>
      <c r="OJO6" s="246"/>
      <c r="OJP6" s="246"/>
      <c r="OJQ6" s="246"/>
      <c r="OJR6" s="246"/>
      <c r="OJS6" s="246"/>
      <c r="OJT6" s="246"/>
      <c r="OJU6" s="246"/>
      <c r="OJV6" s="246"/>
      <c r="OJW6" s="246"/>
      <c r="OJX6" s="246"/>
      <c r="OJY6" s="246"/>
      <c r="OJZ6" s="246"/>
      <c r="OKA6" s="246"/>
      <c r="OKB6" s="246"/>
      <c r="OKC6" s="246"/>
      <c r="OKD6" s="246"/>
      <c r="OKE6" s="246"/>
      <c r="OKF6" s="246"/>
      <c r="OKG6" s="246"/>
      <c r="OKH6" s="246"/>
      <c r="OKI6" s="246"/>
      <c r="OKJ6" s="246"/>
      <c r="OKK6" s="246"/>
      <c r="OKL6" s="246"/>
      <c r="OKM6" s="246"/>
      <c r="OKN6" s="246"/>
      <c r="OKO6" s="246"/>
      <c r="OKP6" s="246"/>
      <c r="OKQ6" s="246"/>
      <c r="OKR6" s="246"/>
      <c r="OKS6" s="246"/>
      <c r="OKT6" s="246"/>
      <c r="OKU6" s="246"/>
      <c r="OKV6" s="246"/>
      <c r="OKW6" s="246"/>
      <c r="OKX6" s="246"/>
      <c r="OKY6" s="246"/>
      <c r="OKZ6" s="246"/>
      <c r="OLA6" s="246"/>
      <c r="OLB6" s="246"/>
      <c r="OLC6" s="246"/>
      <c r="OLD6" s="246"/>
      <c r="OLE6" s="246"/>
      <c r="OLF6" s="246"/>
      <c r="OLG6" s="246"/>
      <c r="OLH6" s="246"/>
      <c r="OLI6" s="246"/>
      <c r="OLJ6" s="246"/>
      <c r="OLK6" s="246"/>
      <c r="OLL6" s="246"/>
      <c r="OLM6" s="246"/>
      <c r="OLN6" s="246"/>
      <c r="OLO6" s="246"/>
      <c r="OLP6" s="246"/>
      <c r="OLQ6" s="246"/>
      <c r="OLR6" s="246"/>
      <c r="OLS6" s="246"/>
      <c r="OLT6" s="246"/>
      <c r="OLU6" s="246"/>
      <c r="OLV6" s="246"/>
      <c r="OLW6" s="246"/>
      <c r="OLX6" s="246"/>
      <c r="OLY6" s="246"/>
      <c r="OLZ6" s="246"/>
      <c r="OMA6" s="246"/>
      <c r="OMB6" s="246"/>
      <c r="OMC6" s="246"/>
      <c r="OMD6" s="246"/>
      <c r="OME6" s="246"/>
      <c r="OMF6" s="246"/>
      <c r="OMG6" s="246"/>
      <c r="OMH6" s="246"/>
      <c r="OMI6" s="246"/>
      <c r="OMJ6" s="246"/>
      <c r="OMK6" s="246"/>
      <c r="OML6" s="246"/>
      <c r="OMM6" s="246"/>
      <c r="OMN6" s="246"/>
      <c r="OMO6" s="246"/>
      <c r="OMP6" s="246"/>
      <c r="OMQ6" s="246"/>
      <c r="OMR6" s="246"/>
      <c r="OMS6" s="246"/>
      <c r="OMT6" s="246"/>
      <c r="OMU6" s="246"/>
      <c r="OMV6" s="246"/>
      <c r="OMW6" s="246"/>
      <c r="OMX6" s="246"/>
      <c r="OMY6" s="246"/>
      <c r="OMZ6" s="246"/>
      <c r="ONA6" s="246"/>
      <c r="ONB6" s="246"/>
      <c r="ONC6" s="246"/>
      <c r="OND6" s="246"/>
      <c r="ONE6" s="246"/>
      <c r="ONF6" s="246"/>
      <c r="ONG6" s="246"/>
      <c r="ONH6" s="246"/>
      <c r="ONI6" s="246"/>
      <c r="ONJ6" s="246"/>
      <c r="ONK6" s="246"/>
      <c r="ONL6" s="246"/>
      <c r="ONM6" s="246"/>
      <c r="ONN6" s="246"/>
      <c r="ONO6" s="246"/>
      <c r="ONP6" s="246"/>
      <c r="ONQ6" s="246"/>
      <c r="ONR6" s="246"/>
      <c r="ONS6" s="246"/>
      <c r="ONT6" s="246"/>
      <c r="ONU6" s="246"/>
      <c r="ONV6" s="246"/>
      <c r="ONW6" s="246"/>
      <c r="ONX6" s="246"/>
      <c r="ONY6" s="246"/>
      <c r="ONZ6" s="246"/>
      <c r="OOA6" s="246"/>
      <c r="OOB6" s="246"/>
      <c r="OOC6" s="246"/>
      <c r="OOD6" s="246"/>
      <c r="OOE6" s="246"/>
      <c r="OOF6" s="246"/>
      <c r="OOG6" s="246"/>
      <c r="OOH6" s="246"/>
      <c r="OOI6" s="246"/>
      <c r="OOJ6" s="246"/>
      <c r="OOK6" s="246"/>
      <c r="OOL6" s="246"/>
      <c r="OOM6" s="246"/>
      <c r="OON6" s="246"/>
      <c r="OOO6" s="246"/>
      <c r="OOP6" s="246"/>
      <c r="OOQ6" s="246"/>
      <c r="OOR6" s="246"/>
      <c r="OOS6" s="246"/>
      <c r="OOT6" s="246"/>
      <c r="OOU6" s="246"/>
      <c r="OOV6" s="246"/>
      <c r="OOW6" s="246"/>
      <c r="OOX6" s="246"/>
      <c r="OOY6" s="246"/>
      <c r="OOZ6" s="246"/>
      <c r="OPA6" s="246"/>
      <c r="OPB6" s="246"/>
      <c r="OPC6" s="246"/>
      <c r="OPD6" s="246"/>
      <c r="OPE6" s="246"/>
      <c r="OPF6" s="246"/>
      <c r="OPG6" s="246"/>
      <c r="OPH6" s="246"/>
      <c r="OPI6" s="246"/>
      <c r="OPJ6" s="246"/>
      <c r="OPK6" s="246"/>
      <c r="OPL6" s="246"/>
      <c r="OPM6" s="246"/>
      <c r="OPN6" s="246"/>
      <c r="OPO6" s="246"/>
      <c r="OPP6" s="246"/>
      <c r="OPQ6" s="246"/>
      <c r="OPR6" s="246"/>
      <c r="OPS6" s="246"/>
      <c r="OPT6" s="246"/>
      <c r="OPU6" s="246"/>
      <c r="OPV6" s="246"/>
      <c r="OPW6" s="246"/>
      <c r="OPX6" s="246"/>
      <c r="OPY6" s="246"/>
      <c r="OPZ6" s="246"/>
      <c r="OQA6" s="246"/>
      <c r="OQB6" s="246"/>
      <c r="OQC6" s="246"/>
      <c r="OQD6" s="246"/>
      <c r="OQE6" s="246"/>
      <c r="OQF6" s="246"/>
      <c r="OQG6" s="246"/>
      <c r="OQH6" s="246"/>
      <c r="OQI6" s="246"/>
      <c r="OQJ6" s="246"/>
      <c r="OQK6" s="246"/>
      <c r="OQL6" s="246"/>
      <c r="OQM6" s="246"/>
      <c r="OQN6" s="246"/>
      <c r="OQO6" s="246"/>
      <c r="OQP6" s="246"/>
      <c r="OQQ6" s="246"/>
      <c r="OQR6" s="246"/>
      <c r="OQS6" s="246"/>
      <c r="OQT6" s="246"/>
      <c r="OQU6" s="246"/>
      <c r="OQV6" s="246"/>
      <c r="OQW6" s="246"/>
      <c r="OQX6" s="246"/>
      <c r="OQY6" s="246"/>
      <c r="OQZ6" s="246"/>
      <c r="ORA6" s="246"/>
      <c r="ORB6" s="246"/>
      <c r="ORC6" s="246"/>
      <c r="ORD6" s="246"/>
      <c r="ORE6" s="246"/>
      <c r="ORF6" s="246"/>
      <c r="ORG6" s="246"/>
      <c r="ORH6" s="246"/>
      <c r="ORI6" s="246"/>
      <c r="ORJ6" s="246"/>
      <c r="ORK6" s="246"/>
      <c r="ORL6" s="246"/>
      <c r="ORM6" s="246"/>
      <c r="ORN6" s="246"/>
      <c r="ORO6" s="246"/>
      <c r="ORP6" s="246"/>
      <c r="ORQ6" s="246"/>
      <c r="ORR6" s="246"/>
      <c r="ORS6" s="246"/>
      <c r="ORT6" s="246"/>
      <c r="ORU6" s="246"/>
      <c r="ORV6" s="246"/>
      <c r="ORW6" s="246"/>
      <c r="ORX6" s="246"/>
      <c r="ORY6" s="246"/>
      <c r="ORZ6" s="246"/>
      <c r="OSA6" s="246"/>
      <c r="OSB6" s="246"/>
      <c r="OSC6" s="246"/>
      <c r="OSD6" s="246"/>
      <c r="OSE6" s="246"/>
      <c r="OSF6" s="246"/>
      <c r="OSG6" s="246"/>
      <c r="OSH6" s="246"/>
      <c r="OSI6" s="246"/>
      <c r="OSJ6" s="246"/>
      <c r="OSK6" s="246"/>
      <c r="OSL6" s="246"/>
      <c r="OSM6" s="246"/>
      <c r="OSN6" s="246"/>
      <c r="OSO6" s="246"/>
      <c r="OSP6" s="246"/>
      <c r="OSQ6" s="246"/>
      <c r="OSR6" s="246"/>
      <c r="OSS6" s="246"/>
      <c r="OST6" s="246"/>
      <c r="OSU6" s="246"/>
      <c r="OSV6" s="246"/>
      <c r="OSW6" s="246"/>
      <c r="OSX6" s="246"/>
      <c r="OSY6" s="246"/>
      <c r="OSZ6" s="246"/>
      <c r="OTA6" s="246"/>
      <c r="OTB6" s="246"/>
      <c r="OTC6" s="246"/>
      <c r="OTD6" s="246"/>
      <c r="OTE6" s="246"/>
      <c r="OTF6" s="246"/>
      <c r="OTG6" s="246"/>
      <c r="OTH6" s="246"/>
      <c r="OTI6" s="246"/>
      <c r="OTJ6" s="246"/>
      <c r="OTK6" s="246"/>
      <c r="OTL6" s="246"/>
      <c r="OTM6" s="246"/>
      <c r="OTN6" s="246"/>
      <c r="OTO6" s="246"/>
      <c r="OTP6" s="246"/>
      <c r="OTQ6" s="246"/>
      <c r="OTR6" s="246"/>
      <c r="OTS6" s="246"/>
      <c r="OTT6" s="246"/>
      <c r="OTU6" s="246"/>
      <c r="OTV6" s="246"/>
      <c r="OTW6" s="246"/>
      <c r="OTX6" s="246"/>
      <c r="OTY6" s="246"/>
      <c r="OTZ6" s="246"/>
      <c r="OUA6" s="246"/>
      <c r="OUB6" s="246"/>
      <c r="OUC6" s="246"/>
      <c r="OUD6" s="246"/>
      <c r="OUE6" s="246"/>
      <c r="OUF6" s="246"/>
      <c r="OUG6" s="246"/>
      <c r="OUH6" s="246"/>
      <c r="OUI6" s="246"/>
      <c r="OUJ6" s="246"/>
      <c r="OUK6" s="246"/>
      <c r="OUL6" s="246"/>
      <c r="OUM6" s="246"/>
      <c r="OUN6" s="246"/>
      <c r="OUO6" s="246"/>
      <c r="OUP6" s="246"/>
      <c r="OUQ6" s="246"/>
      <c r="OUR6" s="246"/>
      <c r="OUS6" s="246"/>
      <c r="OUT6" s="246"/>
      <c r="OUU6" s="246"/>
      <c r="OUV6" s="246"/>
      <c r="OUW6" s="246"/>
      <c r="OUX6" s="246"/>
      <c r="OUY6" s="246"/>
      <c r="OUZ6" s="246"/>
      <c r="OVA6" s="246"/>
      <c r="OVB6" s="246"/>
      <c r="OVC6" s="246"/>
      <c r="OVD6" s="246"/>
      <c r="OVE6" s="246"/>
      <c r="OVF6" s="246"/>
      <c r="OVG6" s="246"/>
      <c r="OVH6" s="246"/>
      <c r="OVI6" s="246"/>
      <c r="OVJ6" s="246"/>
      <c r="OVK6" s="246"/>
      <c r="OVL6" s="246"/>
      <c r="OVM6" s="246"/>
      <c r="OVN6" s="246"/>
      <c r="OVO6" s="246"/>
      <c r="OVP6" s="246"/>
      <c r="OVQ6" s="246"/>
      <c r="OVR6" s="246"/>
      <c r="OVS6" s="246"/>
      <c r="OVT6" s="246"/>
      <c r="OVU6" s="246"/>
      <c r="OVV6" s="246"/>
      <c r="OVW6" s="246"/>
      <c r="OVX6" s="246"/>
      <c r="OVY6" s="246"/>
      <c r="OVZ6" s="246"/>
      <c r="OWA6" s="246"/>
      <c r="OWB6" s="246"/>
      <c r="OWC6" s="246"/>
      <c r="OWD6" s="246"/>
      <c r="OWE6" s="246"/>
      <c r="OWF6" s="246"/>
      <c r="OWG6" s="246"/>
      <c r="OWH6" s="246"/>
      <c r="OWI6" s="246"/>
      <c r="OWJ6" s="246"/>
      <c r="OWK6" s="246"/>
      <c r="OWL6" s="246"/>
      <c r="OWM6" s="246"/>
      <c r="OWN6" s="246"/>
      <c r="OWO6" s="246"/>
      <c r="OWP6" s="246"/>
      <c r="OWQ6" s="246"/>
      <c r="OWR6" s="246"/>
      <c r="OWS6" s="246"/>
      <c r="OWT6" s="246"/>
      <c r="OWU6" s="246"/>
      <c r="OWV6" s="246"/>
      <c r="OWW6" s="246"/>
      <c r="OWX6" s="246"/>
      <c r="OWY6" s="246"/>
      <c r="OWZ6" s="246"/>
      <c r="OXA6" s="246"/>
      <c r="OXB6" s="246"/>
      <c r="OXC6" s="246"/>
      <c r="OXD6" s="246"/>
      <c r="OXE6" s="246"/>
      <c r="OXF6" s="246"/>
      <c r="OXG6" s="246"/>
      <c r="OXH6" s="246"/>
      <c r="OXI6" s="246"/>
      <c r="OXJ6" s="246"/>
      <c r="OXK6" s="246"/>
      <c r="OXL6" s="246"/>
      <c r="OXM6" s="246"/>
      <c r="OXN6" s="246"/>
      <c r="OXO6" s="246"/>
      <c r="OXP6" s="246"/>
      <c r="OXQ6" s="246"/>
      <c r="OXR6" s="246"/>
      <c r="OXS6" s="246"/>
      <c r="OXT6" s="246"/>
      <c r="OXU6" s="246"/>
      <c r="OXV6" s="246"/>
      <c r="OXW6" s="246"/>
      <c r="OXX6" s="246"/>
      <c r="OXY6" s="246"/>
      <c r="OXZ6" s="246"/>
      <c r="OYA6" s="246"/>
      <c r="OYB6" s="246"/>
      <c r="OYC6" s="246"/>
      <c r="OYD6" s="246"/>
      <c r="OYE6" s="246"/>
      <c r="OYF6" s="246"/>
      <c r="OYG6" s="246"/>
      <c r="OYH6" s="246"/>
      <c r="OYI6" s="246"/>
      <c r="OYJ6" s="246"/>
      <c r="OYK6" s="246"/>
      <c r="OYL6" s="246"/>
      <c r="OYM6" s="246"/>
      <c r="OYN6" s="246"/>
      <c r="OYO6" s="246"/>
      <c r="OYP6" s="246"/>
      <c r="OYQ6" s="246"/>
      <c r="OYR6" s="246"/>
      <c r="OYS6" s="246"/>
      <c r="OYT6" s="246"/>
      <c r="OYU6" s="246"/>
      <c r="OYV6" s="246"/>
      <c r="OYW6" s="246"/>
      <c r="OYX6" s="246"/>
      <c r="OYY6" s="246"/>
      <c r="OYZ6" s="246"/>
      <c r="OZA6" s="246"/>
      <c r="OZB6" s="246"/>
      <c r="OZC6" s="246"/>
      <c r="OZD6" s="246"/>
      <c r="OZE6" s="246"/>
      <c r="OZF6" s="246"/>
      <c r="OZG6" s="246"/>
      <c r="OZH6" s="246"/>
      <c r="OZI6" s="246"/>
      <c r="OZJ6" s="246"/>
      <c r="OZK6" s="246"/>
      <c r="OZL6" s="246"/>
      <c r="OZM6" s="246"/>
      <c r="OZN6" s="246"/>
      <c r="OZO6" s="246"/>
      <c r="OZP6" s="246"/>
      <c r="OZQ6" s="246"/>
      <c r="OZR6" s="246"/>
      <c r="OZS6" s="246"/>
      <c r="OZT6" s="246"/>
      <c r="OZU6" s="246"/>
      <c r="OZV6" s="246"/>
      <c r="OZW6" s="246"/>
      <c r="OZX6" s="246"/>
      <c r="OZY6" s="246"/>
      <c r="OZZ6" s="246"/>
      <c r="PAA6" s="246"/>
      <c r="PAB6" s="246"/>
      <c r="PAC6" s="246"/>
      <c r="PAD6" s="246"/>
      <c r="PAE6" s="246"/>
      <c r="PAF6" s="246"/>
      <c r="PAG6" s="246"/>
      <c r="PAH6" s="246"/>
      <c r="PAI6" s="246"/>
      <c r="PAJ6" s="246"/>
      <c r="PAK6" s="246"/>
      <c r="PAL6" s="246"/>
      <c r="PAM6" s="246"/>
      <c r="PAN6" s="246"/>
      <c r="PAO6" s="246"/>
      <c r="PAP6" s="246"/>
      <c r="PAQ6" s="246"/>
      <c r="PAR6" s="246"/>
      <c r="PAS6" s="246"/>
      <c r="PAT6" s="246"/>
      <c r="PAU6" s="246"/>
      <c r="PAV6" s="246"/>
      <c r="PAW6" s="246"/>
      <c r="PAX6" s="246"/>
      <c r="PAY6" s="246"/>
      <c r="PAZ6" s="246"/>
      <c r="PBA6" s="246"/>
      <c r="PBB6" s="246"/>
      <c r="PBC6" s="246"/>
      <c r="PBD6" s="246"/>
      <c r="PBE6" s="246"/>
      <c r="PBF6" s="246"/>
      <c r="PBG6" s="246"/>
      <c r="PBH6" s="246"/>
      <c r="PBI6" s="246"/>
      <c r="PBJ6" s="246"/>
      <c r="PBK6" s="246"/>
      <c r="PBL6" s="246"/>
      <c r="PBM6" s="246"/>
      <c r="PBN6" s="246"/>
      <c r="PBO6" s="246"/>
      <c r="PBP6" s="246"/>
      <c r="PBQ6" s="246"/>
      <c r="PBR6" s="246"/>
      <c r="PBS6" s="246"/>
      <c r="PBT6" s="246"/>
      <c r="PBU6" s="246"/>
      <c r="PBV6" s="246"/>
      <c r="PBW6" s="246"/>
      <c r="PBX6" s="246"/>
      <c r="PBY6" s="246"/>
      <c r="PBZ6" s="246"/>
      <c r="PCA6" s="246"/>
      <c r="PCB6" s="246"/>
      <c r="PCC6" s="246"/>
      <c r="PCD6" s="246"/>
      <c r="PCE6" s="246"/>
      <c r="PCF6" s="246"/>
      <c r="PCG6" s="246"/>
      <c r="PCH6" s="246"/>
      <c r="PCI6" s="246"/>
      <c r="PCJ6" s="246"/>
      <c r="PCK6" s="246"/>
      <c r="PCL6" s="246"/>
      <c r="PCM6" s="246"/>
      <c r="PCN6" s="246"/>
      <c r="PCO6" s="246"/>
      <c r="PCP6" s="246"/>
      <c r="PCQ6" s="246"/>
      <c r="PCR6" s="246"/>
      <c r="PCS6" s="246"/>
      <c r="PCT6" s="246"/>
      <c r="PCU6" s="246"/>
      <c r="PCV6" s="246"/>
      <c r="PCW6" s="246"/>
      <c r="PCX6" s="246"/>
      <c r="PCY6" s="246"/>
      <c r="PCZ6" s="246"/>
      <c r="PDA6" s="246"/>
      <c r="PDB6" s="246"/>
      <c r="PDC6" s="246"/>
      <c r="PDD6" s="246"/>
      <c r="PDE6" s="246"/>
      <c r="PDF6" s="246"/>
      <c r="PDG6" s="246"/>
      <c r="PDH6" s="246"/>
      <c r="PDI6" s="246"/>
      <c r="PDJ6" s="246"/>
      <c r="PDK6" s="246"/>
      <c r="PDL6" s="246"/>
      <c r="PDM6" s="246"/>
      <c r="PDN6" s="246"/>
      <c r="PDO6" s="246"/>
      <c r="PDP6" s="246"/>
      <c r="PDQ6" s="246"/>
      <c r="PDR6" s="246"/>
      <c r="PDS6" s="246"/>
      <c r="PDT6" s="246"/>
      <c r="PDU6" s="246"/>
      <c r="PDV6" s="246"/>
      <c r="PDW6" s="246"/>
      <c r="PDX6" s="246"/>
      <c r="PDY6" s="246"/>
      <c r="PDZ6" s="246"/>
      <c r="PEA6" s="246"/>
      <c r="PEB6" s="246"/>
      <c r="PEC6" s="246"/>
      <c r="PED6" s="246"/>
      <c r="PEE6" s="246"/>
      <c r="PEF6" s="246"/>
      <c r="PEG6" s="246"/>
      <c r="PEH6" s="246"/>
      <c r="PEI6" s="246"/>
      <c r="PEJ6" s="246"/>
      <c r="PEK6" s="246"/>
      <c r="PEL6" s="246"/>
      <c r="PEM6" s="246"/>
      <c r="PEN6" s="246"/>
      <c r="PEO6" s="246"/>
      <c r="PEP6" s="246"/>
      <c r="PEQ6" s="246"/>
      <c r="PER6" s="246"/>
      <c r="PES6" s="246"/>
      <c r="PET6" s="246"/>
      <c r="PEU6" s="246"/>
      <c r="PEV6" s="246"/>
      <c r="PEW6" s="246"/>
      <c r="PEX6" s="246"/>
      <c r="PEY6" s="246"/>
      <c r="PEZ6" s="246"/>
      <c r="PFA6" s="246"/>
      <c r="PFB6" s="246"/>
      <c r="PFC6" s="246"/>
      <c r="PFD6" s="246"/>
      <c r="PFE6" s="246"/>
      <c r="PFF6" s="246"/>
      <c r="PFG6" s="246"/>
      <c r="PFH6" s="246"/>
      <c r="PFI6" s="246"/>
      <c r="PFJ6" s="246"/>
      <c r="PFK6" s="246"/>
      <c r="PFL6" s="246"/>
      <c r="PFM6" s="246"/>
      <c r="PFN6" s="246"/>
      <c r="PFO6" s="246"/>
      <c r="PFP6" s="246"/>
      <c r="PFQ6" s="246"/>
      <c r="PFR6" s="246"/>
      <c r="PFS6" s="246"/>
      <c r="PFT6" s="246"/>
      <c r="PFU6" s="246"/>
      <c r="PFV6" s="246"/>
      <c r="PFW6" s="246"/>
      <c r="PFX6" s="246"/>
      <c r="PFY6" s="246"/>
      <c r="PFZ6" s="246"/>
      <c r="PGA6" s="246"/>
      <c r="PGB6" s="246"/>
      <c r="PGC6" s="246"/>
      <c r="PGD6" s="246"/>
      <c r="PGE6" s="246"/>
      <c r="PGF6" s="246"/>
      <c r="PGG6" s="246"/>
      <c r="PGH6" s="246"/>
      <c r="PGI6" s="246"/>
      <c r="PGJ6" s="246"/>
      <c r="PGK6" s="246"/>
      <c r="PGL6" s="246"/>
      <c r="PGM6" s="246"/>
      <c r="PGN6" s="246"/>
      <c r="PGO6" s="246"/>
      <c r="PGP6" s="246"/>
      <c r="PGQ6" s="246"/>
      <c r="PGR6" s="246"/>
      <c r="PGS6" s="246"/>
      <c r="PGT6" s="246"/>
      <c r="PGU6" s="246"/>
      <c r="PGV6" s="246"/>
      <c r="PGW6" s="246"/>
      <c r="PGX6" s="246"/>
      <c r="PGY6" s="246"/>
      <c r="PGZ6" s="246"/>
      <c r="PHA6" s="246"/>
      <c r="PHB6" s="246"/>
      <c r="PHC6" s="246"/>
      <c r="PHD6" s="246"/>
      <c r="PHE6" s="246"/>
      <c r="PHF6" s="246"/>
      <c r="PHG6" s="246"/>
      <c r="PHH6" s="246"/>
      <c r="PHI6" s="246"/>
      <c r="PHJ6" s="246"/>
      <c r="PHK6" s="246"/>
      <c r="PHL6" s="246"/>
      <c r="PHM6" s="246"/>
      <c r="PHN6" s="246"/>
      <c r="PHO6" s="246"/>
      <c r="PHP6" s="246"/>
      <c r="PHQ6" s="246"/>
      <c r="PHR6" s="246"/>
      <c r="PHS6" s="246"/>
      <c r="PHT6" s="246"/>
      <c r="PHU6" s="246"/>
      <c r="PHV6" s="246"/>
      <c r="PHW6" s="246"/>
      <c r="PHX6" s="246"/>
      <c r="PHY6" s="246"/>
      <c r="PHZ6" s="246"/>
      <c r="PIA6" s="246"/>
      <c r="PIB6" s="246"/>
      <c r="PIC6" s="246"/>
      <c r="PID6" s="246"/>
      <c r="PIE6" s="246"/>
      <c r="PIF6" s="246"/>
      <c r="PIG6" s="246"/>
      <c r="PIH6" s="246"/>
      <c r="PII6" s="246"/>
      <c r="PIJ6" s="246"/>
      <c r="PIK6" s="246"/>
      <c r="PIL6" s="246"/>
      <c r="PIM6" s="246"/>
      <c r="PIN6" s="246"/>
      <c r="PIO6" s="246"/>
      <c r="PIP6" s="246"/>
      <c r="PIQ6" s="246"/>
      <c r="PIR6" s="246"/>
      <c r="PIS6" s="246"/>
      <c r="PIT6" s="246"/>
      <c r="PIU6" s="246"/>
      <c r="PIV6" s="246"/>
      <c r="PIW6" s="246"/>
      <c r="PIX6" s="246"/>
      <c r="PIY6" s="246"/>
      <c r="PIZ6" s="246"/>
      <c r="PJA6" s="246"/>
      <c r="PJB6" s="246"/>
      <c r="PJC6" s="246"/>
      <c r="PJD6" s="246"/>
      <c r="PJE6" s="246"/>
      <c r="PJF6" s="246"/>
      <c r="PJG6" s="246"/>
      <c r="PJH6" s="246"/>
      <c r="PJI6" s="246"/>
      <c r="PJJ6" s="246"/>
      <c r="PJK6" s="246"/>
      <c r="PJL6" s="246"/>
      <c r="PJM6" s="246"/>
      <c r="PJN6" s="246"/>
      <c r="PJO6" s="246"/>
      <c r="PJP6" s="246"/>
      <c r="PJQ6" s="246"/>
      <c r="PJR6" s="246"/>
      <c r="PJS6" s="246"/>
      <c r="PJT6" s="246"/>
      <c r="PJU6" s="246"/>
      <c r="PJV6" s="246"/>
      <c r="PJW6" s="246"/>
      <c r="PJX6" s="246"/>
      <c r="PJY6" s="246"/>
      <c r="PJZ6" s="246"/>
      <c r="PKA6" s="246"/>
      <c r="PKB6" s="246"/>
      <c r="PKC6" s="246"/>
      <c r="PKD6" s="246"/>
      <c r="PKE6" s="246"/>
      <c r="PKF6" s="246"/>
      <c r="PKG6" s="246"/>
      <c r="PKH6" s="246"/>
      <c r="PKI6" s="246"/>
      <c r="PKJ6" s="246"/>
      <c r="PKK6" s="246"/>
      <c r="PKL6" s="246"/>
      <c r="PKM6" s="246"/>
      <c r="PKN6" s="246"/>
      <c r="PKO6" s="246"/>
      <c r="PKP6" s="246"/>
      <c r="PKQ6" s="246"/>
      <c r="PKR6" s="246"/>
      <c r="PKS6" s="246"/>
      <c r="PKT6" s="246"/>
      <c r="PKU6" s="246"/>
      <c r="PKV6" s="246"/>
      <c r="PKW6" s="246"/>
      <c r="PKX6" s="246"/>
      <c r="PKY6" s="246"/>
      <c r="PKZ6" s="246"/>
      <c r="PLA6" s="246"/>
      <c r="PLB6" s="246"/>
      <c r="PLC6" s="246"/>
      <c r="PLD6" s="246"/>
      <c r="PLE6" s="246"/>
      <c r="PLF6" s="246"/>
      <c r="PLG6" s="246"/>
      <c r="PLH6" s="246"/>
      <c r="PLI6" s="246"/>
      <c r="PLJ6" s="246"/>
      <c r="PLK6" s="246"/>
      <c r="PLL6" s="246"/>
      <c r="PLM6" s="246"/>
      <c r="PLN6" s="246"/>
      <c r="PLO6" s="246"/>
      <c r="PLP6" s="246"/>
      <c r="PLQ6" s="246"/>
      <c r="PLR6" s="246"/>
      <c r="PLS6" s="246"/>
      <c r="PLT6" s="246"/>
      <c r="PLU6" s="246"/>
      <c r="PLV6" s="246"/>
      <c r="PLW6" s="246"/>
      <c r="PLX6" s="246"/>
      <c r="PLY6" s="246"/>
      <c r="PLZ6" s="246"/>
      <c r="PMA6" s="246"/>
      <c r="PMB6" s="246"/>
      <c r="PMC6" s="246"/>
      <c r="PMD6" s="246"/>
      <c r="PME6" s="246"/>
      <c r="PMF6" s="246"/>
      <c r="PMG6" s="246"/>
      <c r="PMH6" s="246"/>
      <c r="PMI6" s="246"/>
      <c r="PMJ6" s="246"/>
      <c r="PMK6" s="246"/>
      <c r="PML6" s="246"/>
      <c r="PMM6" s="246"/>
      <c r="PMN6" s="246"/>
      <c r="PMO6" s="246"/>
      <c r="PMP6" s="246"/>
      <c r="PMQ6" s="246"/>
      <c r="PMR6" s="246"/>
      <c r="PMS6" s="246"/>
      <c r="PMT6" s="246"/>
      <c r="PMU6" s="246"/>
      <c r="PMV6" s="246"/>
      <c r="PMW6" s="246"/>
      <c r="PMX6" s="246"/>
      <c r="PMY6" s="246"/>
      <c r="PMZ6" s="246"/>
      <c r="PNA6" s="246"/>
      <c r="PNB6" s="246"/>
      <c r="PNC6" s="246"/>
      <c r="PND6" s="246"/>
      <c r="PNE6" s="246"/>
      <c r="PNF6" s="246"/>
      <c r="PNG6" s="246"/>
      <c r="PNH6" s="246"/>
      <c r="PNI6" s="246"/>
      <c r="PNJ6" s="246"/>
      <c r="PNK6" s="246"/>
      <c r="PNL6" s="246"/>
      <c r="PNM6" s="246"/>
      <c r="PNN6" s="246"/>
      <c r="PNO6" s="246"/>
      <c r="PNP6" s="246"/>
      <c r="PNQ6" s="246"/>
      <c r="PNR6" s="246"/>
      <c r="PNS6" s="246"/>
      <c r="PNT6" s="246"/>
      <c r="PNU6" s="246"/>
      <c r="PNV6" s="246"/>
      <c r="PNW6" s="246"/>
      <c r="PNX6" s="246"/>
      <c r="PNY6" s="246"/>
      <c r="PNZ6" s="246"/>
      <c r="POA6" s="246"/>
      <c r="POB6" s="246"/>
      <c r="POC6" s="246"/>
      <c r="POD6" s="246"/>
      <c r="POE6" s="246"/>
      <c r="POF6" s="246"/>
      <c r="POG6" s="246"/>
      <c r="POH6" s="246"/>
      <c r="POI6" s="246"/>
      <c r="POJ6" s="246"/>
      <c r="POK6" s="246"/>
      <c r="POL6" s="246"/>
      <c r="POM6" s="246"/>
      <c r="PON6" s="246"/>
      <c r="POO6" s="246"/>
      <c r="POP6" s="246"/>
      <c r="POQ6" s="246"/>
      <c r="POR6" s="246"/>
      <c r="POS6" s="246"/>
      <c r="POT6" s="246"/>
      <c r="POU6" s="246"/>
      <c r="POV6" s="246"/>
      <c r="POW6" s="246"/>
      <c r="POX6" s="246"/>
      <c r="POY6" s="246"/>
      <c r="POZ6" s="246"/>
      <c r="PPA6" s="246"/>
      <c r="PPB6" s="246"/>
      <c r="PPC6" s="246"/>
      <c r="PPD6" s="246"/>
      <c r="PPE6" s="246"/>
      <c r="PPF6" s="246"/>
      <c r="PPG6" s="246"/>
      <c r="PPH6" s="246"/>
      <c r="PPI6" s="246"/>
      <c r="PPJ6" s="246"/>
      <c r="PPK6" s="246"/>
      <c r="PPL6" s="246"/>
      <c r="PPM6" s="246"/>
      <c r="PPN6" s="246"/>
      <c r="PPO6" s="246"/>
      <c r="PPP6" s="246"/>
      <c r="PPQ6" s="246"/>
      <c r="PPR6" s="246"/>
      <c r="PPS6" s="246"/>
      <c r="PPT6" s="246"/>
      <c r="PPU6" s="246"/>
      <c r="PPV6" s="246"/>
      <c r="PPW6" s="246"/>
      <c r="PPX6" s="246"/>
      <c r="PPY6" s="246"/>
      <c r="PPZ6" s="246"/>
      <c r="PQA6" s="246"/>
      <c r="PQB6" s="246"/>
      <c r="PQC6" s="246"/>
      <c r="PQD6" s="246"/>
      <c r="PQE6" s="246"/>
      <c r="PQF6" s="246"/>
      <c r="PQG6" s="246"/>
      <c r="PQH6" s="246"/>
      <c r="PQI6" s="246"/>
      <c r="PQJ6" s="246"/>
      <c r="PQK6" s="246"/>
      <c r="PQL6" s="246"/>
      <c r="PQM6" s="246"/>
      <c r="PQN6" s="246"/>
      <c r="PQO6" s="246"/>
      <c r="PQP6" s="246"/>
      <c r="PQQ6" s="246"/>
      <c r="PQR6" s="246"/>
      <c r="PQS6" s="246"/>
      <c r="PQT6" s="246"/>
      <c r="PQU6" s="246"/>
      <c r="PQV6" s="246"/>
      <c r="PQW6" s="246"/>
      <c r="PQX6" s="246"/>
      <c r="PQY6" s="246"/>
      <c r="PQZ6" s="246"/>
      <c r="PRA6" s="246"/>
      <c r="PRB6" s="246"/>
      <c r="PRC6" s="246"/>
      <c r="PRD6" s="246"/>
      <c r="PRE6" s="246"/>
      <c r="PRF6" s="246"/>
      <c r="PRG6" s="246"/>
      <c r="PRH6" s="246"/>
      <c r="PRI6" s="246"/>
      <c r="PRJ6" s="246"/>
      <c r="PRK6" s="246"/>
      <c r="PRL6" s="246"/>
      <c r="PRM6" s="246"/>
      <c r="PRN6" s="246"/>
      <c r="PRO6" s="246"/>
      <c r="PRP6" s="246"/>
      <c r="PRQ6" s="246"/>
      <c r="PRR6" s="246"/>
      <c r="PRS6" s="246"/>
      <c r="PRT6" s="246"/>
      <c r="PRU6" s="246"/>
      <c r="PRV6" s="246"/>
      <c r="PRW6" s="246"/>
      <c r="PRX6" s="246"/>
      <c r="PRY6" s="246"/>
      <c r="PRZ6" s="246"/>
      <c r="PSA6" s="246"/>
      <c r="PSB6" s="246"/>
      <c r="PSC6" s="246"/>
      <c r="PSD6" s="246"/>
      <c r="PSE6" s="246"/>
      <c r="PSF6" s="246"/>
      <c r="PSG6" s="246"/>
      <c r="PSH6" s="246"/>
      <c r="PSI6" s="246"/>
      <c r="PSJ6" s="246"/>
      <c r="PSK6" s="246"/>
      <c r="PSL6" s="246"/>
      <c r="PSM6" s="246"/>
      <c r="PSN6" s="246"/>
      <c r="PSO6" s="246"/>
      <c r="PSP6" s="246"/>
      <c r="PSQ6" s="246"/>
      <c r="PSR6" s="246"/>
      <c r="PSS6" s="246"/>
      <c r="PST6" s="246"/>
      <c r="PSU6" s="246"/>
      <c r="PSV6" s="246"/>
      <c r="PSW6" s="246"/>
      <c r="PSX6" s="246"/>
      <c r="PSY6" s="246"/>
      <c r="PSZ6" s="246"/>
      <c r="PTA6" s="246"/>
      <c r="PTB6" s="246"/>
      <c r="PTC6" s="246"/>
      <c r="PTD6" s="246"/>
      <c r="PTE6" s="246"/>
      <c r="PTF6" s="246"/>
      <c r="PTG6" s="246"/>
      <c r="PTH6" s="246"/>
      <c r="PTI6" s="246"/>
      <c r="PTJ6" s="246"/>
      <c r="PTK6" s="246"/>
      <c r="PTL6" s="246"/>
      <c r="PTM6" s="246"/>
      <c r="PTN6" s="246"/>
      <c r="PTO6" s="246"/>
      <c r="PTP6" s="246"/>
      <c r="PTQ6" s="246"/>
      <c r="PTR6" s="246"/>
      <c r="PTS6" s="246"/>
      <c r="PTT6" s="246"/>
      <c r="PTU6" s="246"/>
      <c r="PTV6" s="246"/>
      <c r="PTW6" s="246"/>
      <c r="PTX6" s="246"/>
      <c r="PTY6" s="246"/>
      <c r="PTZ6" s="246"/>
      <c r="PUA6" s="246"/>
      <c r="PUB6" s="246"/>
      <c r="PUC6" s="246"/>
      <c r="PUD6" s="246"/>
      <c r="PUE6" s="246"/>
      <c r="PUF6" s="246"/>
      <c r="PUG6" s="246"/>
      <c r="PUH6" s="246"/>
      <c r="PUI6" s="246"/>
      <c r="PUJ6" s="246"/>
      <c r="PUK6" s="246"/>
      <c r="PUL6" s="246"/>
      <c r="PUM6" s="246"/>
      <c r="PUN6" s="246"/>
      <c r="PUO6" s="246"/>
      <c r="PUP6" s="246"/>
      <c r="PUQ6" s="246"/>
      <c r="PUR6" s="246"/>
      <c r="PUS6" s="246"/>
      <c r="PUT6" s="246"/>
      <c r="PUU6" s="246"/>
      <c r="PUV6" s="246"/>
      <c r="PUW6" s="246"/>
      <c r="PUX6" s="246"/>
      <c r="PUY6" s="246"/>
      <c r="PUZ6" s="246"/>
      <c r="PVA6" s="246"/>
      <c r="PVB6" s="246"/>
      <c r="PVC6" s="246"/>
      <c r="PVD6" s="246"/>
      <c r="PVE6" s="246"/>
      <c r="PVF6" s="246"/>
      <c r="PVG6" s="246"/>
      <c r="PVH6" s="246"/>
      <c r="PVI6" s="246"/>
      <c r="PVJ6" s="246"/>
      <c r="PVK6" s="246"/>
      <c r="PVL6" s="246"/>
      <c r="PVM6" s="246"/>
      <c r="PVN6" s="246"/>
      <c r="PVO6" s="246"/>
      <c r="PVP6" s="246"/>
      <c r="PVQ6" s="246"/>
      <c r="PVR6" s="246"/>
      <c r="PVS6" s="246"/>
      <c r="PVT6" s="246"/>
      <c r="PVU6" s="246"/>
      <c r="PVV6" s="246"/>
      <c r="PVW6" s="246"/>
      <c r="PVX6" s="246"/>
      <c r="PVY6" s="246"/>
      <c r="PVZ6" s="246"/>
      <c r="PWA6" s="246"/>
      <c r="PWB6" s="246"/>
      <c r="PWC6" s="246"/>
      <c r="PWD6" s="246"/>
      <c r="PWE6" s="246"/>
      <c r="PWF6" s="246"/>
      <c r="PWG6" s="246"/>
      <c r="PWH6" s="246"/>
      <c r="PWI6" s="246"/>
      <c r="PWJ6" s="246"/>
      <c r="PWK6" s="246"/>
      <c r="PWL6" s="246"/>
      <c r="PWM6" s="246"/>
      <c r="PWN6" s="246"/>
      <c r="PWO6" s="246"/>
      <c r="PWP6" s="246"/>
      <c r="PWQ6" s="246"/>
      <c r="PWR6" s="246"/>
      <c r="PWS6" s="246"/>
      <c r="PWT6" s="246"/>
      <c r="PWU6" s="246"/>
      <c r="PWV6" s="246"/>
      <c r="PWW6" s="246"/>
      <c r="PWX6" s="246"/>
      <c r="PWY6" s="246"/>
      <c r="PWZ6" s="246"/>
      <c r="PXA6" s="246"/>
      <c r="PXB6" s="246"/>
      <c r="PXC6" s="246"/>
      <c r="PXD6" s="246"/>
      <c r="PXE6" s="246"/>
      <c r="PXF6" s="246"/>
      <c r="PXG6" s="246"/>
      <c r="PXH6" s="246"/>
      <c r="PXI6" s="246"/>
      <c r="PXJ6" s="246"/>
      <c r="PXK6" s="246"/>
      <c r="PXL6" s="246"/>
      <c r="PXM6" s="246"/>
      <c r="PXN6" s="246"/>
      <c r="PXO6" s="246"/>
      <c r="PXP6" s="246"/>
      <c r="PXQ6" s="246"/>
      <c r="PXR6" s="246"/>
      <c r="PXS6" s="246"/>
      <c r="PXT6" s="246"/>
      <c r="PXU6" s="246"/>
      <c r="PXV6" s="246"/>
      <c r="PXW6" s="246"/>
      <c r="PXX6" s="246"/>
      <c r="PXY6" s="246"/>
      <c r="PXZ6" s="246"/>
      <c r="PYA6" s="246"/>
      <c r="PYB6" s="246"/>
      <c r="PYC6" s="246"/>
      <c r="PYD6" s="246"/>
      <c r="PYE6" s="246"/>
      <c r="PYF6" s="246"/>
      <c r="PYG6" s="246"/>
      <c r="PYH6" s="246"/>
      <c r="PYI6" s="246"/>
      <c r="PYJ6" s="246"/>
      <c r="PYK6" s="246"/>
      <c r="PYL6" s="246"/>
      <c r="PYM6" s="246"/>
      <c r="PYN6" s="246"/>
      <c r="PYO6" s="246"/>
      <c r="PYP6" s="246"/>
      <c r="PYQ6" s="246"/>
      <c r="PYR6" s="246"/>
      <c r="PYS6" s="246"/>
      <c r="PYT6" s="246"/>
      <c r="PYU6" s="246"/>
      <c r="PYV6" s="246"/>
      <c r="PYW6" s="246"/>
      <c r="PYX6" s="246"/>
      <c r="PYY6" s="246"/>
      <c r="PYZ6" s="246"/>
      <c r="PZA6" s="246"/>
      <c r="PZB6" s="246"/>
      <c r="PZC6" s="246"/>
      <c r="PZD6" s="246"/>
      <c r="PZE6" s="246"/>
      <c r="PZF6" s="246"/>
      <c r="PZG6" s="246"/>
      <c r="PZH6" s="246"/>
      <c r="PZI6" s="246"/>
      <c r="PZJ6" s="246"/>
      <c r="PZK6" s="246"/>
      <c r="PZL6" s="246"/>
      <c r="PZM6" s="246"/>
      <c r="PZN6" s="246"/>
      <c r="PZO6" s="246"/>
      <c r="PZP6" s="246"/>
      <c r="PZQ6" s="246"/>
      <c r="PZR6" s="246"/>
      <c r="PZS6" s="246"/>
      <c r="PZT6" s="246"/>
      <c r="PZU6" s="246"/>
      <c r="PZV6" s="246"/>
      <c r="PZW6" s="246"/>
      <c r="PZX6" s="246"/>
      <c r="PZY6" s="246"/>
      <c r="PZZ6" s="246"/>
      <c r="QAA6" s="246"/>
      <c r="QAB6" s="246"/>
      <c r="QAC6" s="246"/>
      <c r="QAD6" s="246"/>
      <c r="QAE6" s="246"/>
      <c r="QAF6" s="246"/>
      <c r="QAG6" s="246"/>
      <c r="QAH6" s="246"/>
      <c r="QAI6" s="246"/>
      <c r="QAJ6" s="246"/>
      <c r="QAK6" s="246"/>
      <c r="QAL6" s="246"/>
      <c r="QAM6" s="246"/>
      <c r="QAN6" s="246"/>
      <c r="QAO6" s="246"/>
      <c r="QAP6" s="246"/>
      <c r="QAQ6" s="246"/>
      <c r="QAR6" s="246"/>
      <c r="QAS6" s="246"/>
      <c r="QAT6" s="246"/>
      <c r="QAU6" s="246"/>
      <c r="QAV6" s="246"/>
      <c r="QAW6" s="246"/>
      <c r="QAX6" s="246"/>
      <c r="QAY6" s="246"/>
      <c r="QAZ6" s="246"/>
      <c r="QBA6" s="246"/>
      <c r="QBB6" s="246"/>
      <c r="QBC6" s="246"/>
      <c r="QBD6" s="246"/>
      <c r="QBE6" s="246"/>
      <c r="QBF6" s="246"/>
      <c r="QBG6" s="246"/>
      <c r="QBH6" s="246"/>
      <c r="QBI6" s="246"/>
      <c r="QBJ6" s="246"/>
      <c r="QBK6" s="246"/>
      <c r="QBL6" s="246"/>
      <c r="QBM6" s="246"/>
      <c r="QBN6" s="246"/>
      <c r="QBO6" s="246"/>
      <c r="QBP6" s="246"/>
      <c r="QBQ6" s="246"/>
      <c r="QBR6" s="246"/>
      <c r="QBS6" s="246"/>
      <c r="QBT6" s="246"/>
      <c r="QBU6" s="246"/>
      <c r="QBV6" s="246"/>
      <c r="QBW6" s="246"/>
      <c r="QBX6" s="246"/>
      <c r="QBY6" s="246"/>
      <c r="QBZ6" s="246"/>
      <c r="QCA6" s="246"/>
      <c r="QCB6" s="246"/>
      <c r="QCC6" s="246"/>
      <c r="QCD6" s="246"/>
      <c r="QCE6" s="246"/>
      <c r="QCF6" s="246"/>
      <c r="QCG6" s="246"/>
      <c r="QCH6" s="246"/>
      <c r="QCI6" s="246"/>
      <c r="QCJ6" s="246"/>
      <c r="QCK6" s="246"/>
      <c r="QCL6" s="246"/>
      <c r="QCM6" s="246"/>
      <c r="QCN6" s="246"/>
      <c r="QCO6" s="246"/>
      <c r="QCP6" s="246"/>
      <c r="QCQ6" s="246"/>
      <c r="QCR6" s="246"/>
      <c r="QCS6" s="246"/>
      <c r="QCT6" s="246"/>
      <c r="QCU6" s="246"/>
      <c r="QCV6" s="246"/>
      <c r="QCW6" s="246"/>
      <c r="QCX6" s="246"/>
      <c r="QCY6" s="246"/>
      <c r="QCZ6" s="246"/>
      <c r="QDA6" s="246"/>
      <c r="QDB6" s="246"/>
      <c r="QDC6" s="246"/>
      <c r="QDD6" s="246"/>
      <c r="QDE6" s="246"/>
      <c r="QDF6" s="246"/>
      <c r="QDG6" s="246"/>
      <c r="QDH6" s="246"/>
      <c r="QDI6" s="246"/>
      <c r="QDJ6" s="246"/>
      <c r="QDK6" s="246"/>
      <c r="QDL6" s="246"/>
      <c r="QDM6" s="246"/>
      <c r="QDN6" s="246"/>
      <c r="QDO6" s="246"/>
      <c r="QDP6" s="246"/>
      <c r="QDQ6" s="246"/>
      <c r="QDR6" s="246"/>
      <c r="QDS6" s="246"/>
      <c r="QDT6" s="246"/>
      <c r="QDU6" s="246"/>
      <c r="QDV6" s="246"/>
      <c r="QDW6" s="246"/>
      <c r="QDX6" s="246"/>
      <c r="QDY6" s="246"/>
      <c r="QDZ6" s="246"/>
      <c r="QEA6" s="246"/>
      <c r="QEB6" s="246"/>
      <c r="QEC6" s="246"/>
      <c r="QED6" s="246"/>
      <c r="QEE6" s="246"/>
      <c r="QEF6" s="246"/>
      <c r="QEG6" s="246"/>
      <c r="QEH6" s="246"/>
      <c r="QEI6" s="246"/>
      <c r="QEJ6" s="246"/>
      <c r="QEK6" s="246"/>
      <c r="QEL6" s="246"/>
      <c r="QEM6" s="246"/>
      <c r="QEN6" s="246"/>
      <c r="QEO6" s="246"/>
      <c r="QEP6" s="246"/>
      <c r="QEQ6" s="246"/>
      <c r="QER6" s="246"/>
      <c r="QES6" s="246"/>
      <c r="QET6" s="246"/>
      <c r="QEU6" s="246"/>
      <c r="QEV6" s="246"/>
      <c r="QEW6" s="246"/>
      <c r="QEX6" s="246"/>
      <c r="QEY6" s="246"/>
      <c r="QEZ6" s="246"/>
      <c r="QFA6" s="246"/>
      <c r="QFB6" s="246"/>
      <c r="QFC6" s="246"/>
      <c r="QFD6" s="246"/>
      <c r="QFE6" s="246"/>
      <c r="QFF6" s="246"/>
      <c r="QFG6" s="246"/>
      <c r="QFH6" s="246"/>
      <c r="QFI6" s="246"/>
      <c r="QFJ6" s="246"/>
      <c r="QFK6" s="246"/>
      <c r="QFL6" s="246"/>
      <c r="QFM6" s="246"/>
      <c r="QFN6" s="246"/>
      <c r="QFO6" s="246"/>
      <c r="QFP6" s="246"/>
      <c r="QFQ6" s="246"/>
      <c r="QFR6" s="246"/>
      <c r="QFS6" s="246"/>
      <c r="QFT6" s="246"/>
      <c r="QFU6" s="246"/>
      <c r="QFV6" s="246"/>
      <c r="QFW6" s="246"/>
      <c r="QFX6" s="246"/>
      <c r="QFY6" s="246"/>
      <c r="QFZ6" s="246"/>
      <c r="QGA6" s="246"/>
      <c r="QGB6" s="246"/>
      <c r="QGC6" s="246"/>
      <c r="QGD6" s="246"/>
      <c r="QGE6" s="246"/>
      <c r="QGF6" s="246"/>
      <c r="QGG6" s="246"/>
      <c r="QGH6" s="246"/>
      <c r="QGI6" s="246"/>
      <c r="QGJ6" s="246"/>
      <c r="QGK6" s="246"/>
      <c r="QGL6" s="246"/>
      <c r="QGM6" s="246"/>
      <c r="QGN6" s="246"/>
      <c r="QGO6" s="246"/>
      <c r="QGP6" s="246"/>
      <c r="QGQ6" s="246"/>
      <c r="QGR6" s="246"/>
      <c r="QGS6" s="246"/>
      <c r="QGT6" s="246"/>
      <c r="QGU6" s="246"/>
      <c r="QGV6" s="246"/>
      <c r="QGW6" s="246"/>
      <c r="QGX6" s="246"/>
      <c r="QGY6" s="246"/>
      <c r="QGZ6" s="246"/>
      <c r="QHA6" s="246"/>
      <c r="QHB6" s="246"/>
      <c r="QHC6" s="246"/>
      <c r="QHD6" s="246"/>
      <c r="QHE6" s="246"/>
      <c r="QHF6" s="246"/>
      <c r="QHG6" s="246"/>
      <c r="QHH6" s="246"/>
      <c r="QHI6" s="246"/>
      <c r="QHJ6" s="246"/>
      <c r="QHK6" s="246"/>
      <c r="QHL6" s="246"/>
      <c r="QHM6" s="246"/>
      <c r="QHN6" s="246"/>
      <c r="QHO6" s="246"/>
      <c r="QHP6" s="246"/>
      <c r="QHQ6" s="246"/>
      <c r="QHR6" s="246"/>
      <c r="QHS6" s="246"/>
      <c r="QHT6" s="246"/>
      <c r="QHU6" s="246"/>
      <c r="QHV6" s="246"/>
      <c r="QHW6" s="246"/>
      <c r="QHX6" s="246"/>
      <c r="QHY6" s="246"/>
      <c r="QHZ6" s="246"/>
      <c r="QIA6" s="246"/>
      <c r="QIB6" s="246"/>
      <c r="QIC6" s="246"/>
      <c r="QID6" s="246"/>
      <c r="QIE6" s="246"/>
      <c r="QIF6" s="246"/>
      <c r="QIG6" s="246"/>
      <c r="QIH6" s="246"/>
      <c r="QII6" s="246"/>
      <c r="QIJ6" s="246"/>
      <c r="QIK6" s="246"/>
      <c r="QIL6" s="246"/>
      <c r="QIM6" s="246"/>
      <c r="QIN6" s="246"/>
      <c r="QIO6" s="246"/>
      <c r="QIP6" s="246"/>
      <c r="QIQ6" s="246"/>
      <c r="QIR6" s="246"/>
      <c r="QIS6" s="246"/>
      <c r="QIT6" s="246"/>
      <c r="QIU6" s="246"/>
      <c r="QIV6" s="246"/>
      <c r="QIW6" s="246"/>
      <c r="QIX6" s="246"/>
      <c r="QIY6" s="246"/>
      <c r="QIZ6" s="246"/>
      <c r="QJA6" s="246"/>
      <c r="QJB6" s="246"/>
      <c r="QJC6" s="246"/>
      <c r="QJD6" s="246"/>
      <c r="QJE6" s="246"/>
      <c r="QJF6" s="246"/>
      <c r="QJG6" s="246"/>
      <c r="QJH6" s="246"/>
      <c r="QJI6" s="246"/>
      <c r="QJJ6" s="246"/>
      <c r="QJK6" s="246"/>
      <c r="QJL6" s="246"/>
      <c r="QJM6" s="246"/>
      <c r="QJN6" s="246"/>
      <c r="QJO6" s="246"/>
      <c r="QJP6" s="246"/>
      <c r="QJQ6" s="246"/>
      <c r="QJR6" s="246"/>
      <c r="QJS6" s="246"/>
      <c r="QJT6" s="246"/>
      <c r="QJU6" s="246"/>
      <c r="QJV6" s="246"/>
      <c r="QJW6" s="246"/>
      <c r="QJX6" s="246"/>
      <c r="QJY6" s="246"/>
      <c r="QJZ6" s="246"/>
      <c r="QKA6" s="246"/>
      <c r="QKB6" s="246"/>
      <c r="QKC6" s="246"/>
      <c r="QKD6" s="246"/>
      <c r="QKE6" s="246"/>
      <c r="QKF6" s="246"/>
      <c r="QKG6" s="246"/>
      <c r="QKH6" s="246"/>
      <c r="QKI6" s="246"/>
      <c r="QKJ6" s="246"/>
      <c r="QKK6" s="246"/>
      <c r="QKL6" s="246"/>
      <c r="QKM6" s="246"/>
      <c r="QKN6" s="246"/>
      <c r="QKO6" s="246"/>
      <c r="QKP6" s="246"/>
      <c r="QKQ6" s="246"/>
      <c r="QKR6" s="246"/>
      <c r="QKS6" s="246"/>
      <c r="QKT6" s="246"/>
      <c r="QKU6" s="246"/>
      <c r="QKV6" s="246"/>
      <c r="QKW6" s="246"/>
      <c r="QKX6" s="246"/>
      <c r="QKY6" s="246"/>
      <c r="QKZ6" s="246"/>
      <c r="QLA6" s="246"/>
      <c r="QLB6" s="246"/>
      <c r="QLC6" s="246"/>
      <c r="QLD6" s="246"/>
      <c r="QLE6" s="246"/>
      <c r="QLF6" s="246"/>
      <c r="QLG6" s="246"/>
      <c r="QLH6" s="246"/>
      <c r="QLI6" s="246"/>
      <c r="QLJ6" s="246"/>
      <c r="QLK6" s="246"/>
      <c r="QLL6" s="246"/>
      <c r="QLM6" s="246"/>
      <c r="QLN6" s="246"/>
      <c r="QLO6" s="246"/>
      <c r="QLP6" s="246"/>
      <c r="QLQ6" s="246"/>
      <c r="QLR6" s="246"/>
      <c r="QLS6" s="246"/>
      <c r="QLT6" s="246"/>
      <c r="QLU6" s="246"/>
      <c r="QLV6" s="246"/>
      <c r="QLW6" s="246"/>
      <c r="QLX6" s="246"/>
      <c r="QLY6" s="246"/>
      <c r="QLZ6" s="246"/>
      <c r="QMA6" s="246"/>
      <c r="QMB6" s="246"/>
      <c r="QMC6" s="246"/>
      <c r="QMD6" s="246"/>
      <c r="QME6" s="246"/>
      <c r="QMF6" s="246"/>
      <c r="QMG6" s="246"/>
      <c r="QMH6" s="246"/>
      <c r="QMI6" s="246"/>
      <c r="QMJ6" s="246"/>
      <c r="QMK6" s="246"/>
      <c r="QML6" s="246"/>
      <c r="QMM6" s="246"/>
      <c r="QMN6" s="246"/>
      <c r="QMO6" s="246"/>
      <c r="QMP6" s="246"/>
      <c r="QMQ6" s="246"/>
      <c r="QMR6" s="246"/>
      <c r="QMS6" s="246"/>
      <c r="QMT6" s="246"/>
      <c r="QMU6" s="246"/>
      <c r="QMV6" s="246"/>
      <c r="QMW6" s="246"/>
      <c r="QMX6" s="246"/>
      <c r="QMY6" s="246"/>
      <c r="QMZ6" s="246"/>
      <c r="QNA6" s="246"/>
      <c r="QNB6" s="246"/>
      <c r="QNC6" s="246"/>
      <c r="QND6" s="246"/>
      <c r="QNE6" s="246"/>
      <c r="QNF6" s="246"/>
      <c r="QNG6" s="246"/>
      <c r="QNH6" s="246"/>
      <c r="QNI6" s="246"/>
      <c r="QNJ6" s="246"/>
      <c r="QNK6" s="246"/>
      <c r="QNL6" s="246"/>
      <c r="QNM6" s="246"/>
      <c r="QNN6" s="246"/>
      <c r="QNO6" s="246"/>
      <c r="QNP6" s="246"/>
      <c r="QNQ6" s="246"/>
      <c r="QNR6" s="246"/>
      <c r="QNS6" s="246"/>
      <c r="QNT6" s="246"/>
      <c r="QNU6" s="246"/>
      <c r="QNV6" s="246"/>
      <c r="QNW6" s="246"/>
      <c r="QNX6" s="246"/>
      <c r="QNY6" s="246"/>
      <c r="QNZ6" s="246"/>
      <c r="QOA6" s="246"/>
      <c r="QOB6" s="246"/>
      <c r="QOC6" s="246"/>
      <c r="QOD6" s="246"/>
      <c r="QOE6" s="246"/>
      <c r="QOF6" s="246"/>
      <c r="QOG6" s="246"/>
      <c r="QOH6" s="246"/>
      <c r="QOI6" s="246"/>
      <c r="QOJ6" s="246"/>
      <c r="QOK6" s="246"/>
      <c r="QOL6" s="246"/>
      <c r="QOM6" s="246"/>
      <c r="QON6" s="246"/>
      <c r="QOO6" s="246"/>
      <c r="QOP6" s="246"/>
      <c r="QOQ6" s="246"/>
      <c r="QOR6" s="246"/>
      <c r="QOS6" s="246"/>
      <c r="QOT6" s="246"/>
      <c r="QOU6" s="246"/>
      <c r="QOV6" s="246"/>
      <c r="QOW6" s="246"/>
      <c r="QOX6" s="246"/>
      <c r="QOY6" s="246"/>
      <c r="QOZ6" s="246"/>
      <c r="QPA6" s="246"/>
      <c r="QPB6" s="246"/>
      <c r="QPC6" s="246"/>
      <c r="QPD6" s="246"/>
      <c r="QPE6" s="246"/>
      <c r="QPF6" s="246"/>
      <c r="QPG6" s="246"/>
      <c r="QPH6" s="246"/>
      <c r="QPI6" s="246"/>
      <c r="QPJ6" s="246"/>
      <c r="QPK6" s="246"/>
      <c r="QPL6" s="246"/>
      <c r="QPM6" s="246"/>
      <c r="QPN6" s="246"/>
      <c r="QPO6" s="246"/>
      <c r="QPP6" s="246"/>
      <c r="QPQ6" s="246"/>
      <c r="QPR6" s="246"/>
      <c r="QPS6" s="246"/>
      <c r="QPT6" s="246"/>
      <c r="QPU6" s="246"/>
      <c r="QPV6" s="246"/>
      <c r="QPW6" s="246"/>
      <c r="QPX6" s="246"/>
      <c r="QPY6" s="246"/>
      <c r="QPZ6" s="246"/>
      <c r="QQA6" s="246"/>
      <c r="QQB6" s="246"/>
      <c r="QQC6" s="246"/>
      <c r="QQD6" s="246"/>
      <c r="QQE6" s="246"/>
      <c r="QQF6" s="246"/>
      <c r="QQG6" s="246"/>
      <c r="QQH6" s="246"/>
      <c r="QQI6" s="246"/>
      <c r="QQJ6" s="246"/>
      <c r="QQK6" s="246"/>
      <c r="QQL6" s="246"/>
      <c r="QQM6" s="246"/>
      <c r="QQN6" s="246"/>
      <c r="QQO6" s="246"/>
      <c r="QQP6" s="246"/>
      <c r="QQQ6" s="246"/>
      <c r="QQR6" s="246"/>
      <c r="QQS6" s="246"/>
      <c r="QQT6" s="246"/>
      <c r="QQU6" s="246"/>
      <c r="QQV6" s="246"/>
      <c r="QQW6" s="246"/>
      <c r="QQX6" s="246"/>
      <c r="QQY6" s="246"/>
      <c r="QQZ6" s="246"/>
      <c r="QRA6" s="246"/>
      <c r="QRB6" s="246"/>
      <c r="QRC6" s="246"/>
      <c r="QRD6" s="246"/>
      <c r="QRE6" s="246"/>
      <c r="QRF6" s="246"/>
      <c r="QRG6" s="246"/>
      <c r="QRH6" s="246"/>
      <c r="QRI6" s="246"/>
      <c r="QRJ6" s="246"/>
      <c r="QRK6" s="246"/>
      <c r="QRL6" s="246"/>
      <c r="QRM6" s="246"/>
      <c r="QRN6" s="246"/>
      <c r="QRO6" s="246"/>
      <c r="QRP6" s="246"/>
      <c r="QRQ6" s="246"/>
      <c r="QRR6" s="246"/>
      <c r="QRS6" s="246"/>
      <c r="QRT6" s="246"/>
      <c r="QRU6" s="246"/>
      <c r="QRV6" s="246"/>
      <c r="QRW6" s="246"/>
      <c r="QRX6" s="246"/>
      <c r="QRY6" s="246"/>
      <c r="QRZ6" s="246"/>
      <c r="QSA6" s="246"/>
      <c r="QSB6" s="246"/>
      <c r="QSC6" s="246"/>
      <c r="QSD6" s="246"/>
      <c r="QSE6" s="246"/>
      <c r="QSF6" s="246"/>
      <c r="QSG6" s="246"/>
      <c r="QSH6" s="246"/>
      <c r="QSI6" s="246"/>
      <c r="QSJ6" s="246"/>
      <c r="QSK6" s="246"/>
      <c r="QSL6" s="246"/>
      <c r="QSM6" s="246"/>
      <c r="QSN6" s="246"/>
      <c r="QSO6" s="246"/>
      <c r="QSP6" s="246"/>
      <c r="QSQ6" s="246"/>
      <c r="QSR6" s="246"/>
      <c r="QSS6" s="246"/>
      <c r="QST6" s="246"/>
      <c r="QSU6" s="246"/>
      <c r="QSV6" s="246"/>
      <c r="QSW6" s="246"/>
      <c r="QSX6" s="246"/>
      <c r="QSY6" s="246"/>
      <c r="QSZ6" s="246"/>
      <c r="QTA6" s="246"/>
      <c r="QTB6" s="246"/>
      <c r="QTC6" s="246"/>
      <c r="QTD6" s="246"/>
      <c r="QTE6" s="246"/>
      <c r="QTF6" s="246"/>
      <c r="QTG6" s="246"/>
      <c r="QTH6" s="246"/>
      <c r="QTI6" s="246"/>
      <c r="QTJ6" s="246"/>
      <c r="QTK6" s="246"/>
      <c r="QTL6" s="246"/>
      <c r="QTM6" s="246"/>
      <c r="QTN6" s="246"/>
      <c r="QTO6" s="246"/>
      <c r="QTP6" s="246"/>
      <c r="QTQ6" s="246"/>
      <c r="QTR6" s="246"/>
      <c r="QTS6" s="246"/>
      <c r="QTT6" s="246"/>
      <c r="QTU6" s="246"/>
      <c r="QTV6" s="246"/>
      <c r="QTW6" s="246"/>
      <c r="QTX6" s="246"/>
      <c r="QTY6" s="246"/>
      <c r="QTZ6" s="246"/>
      <c r="QUA6" s="246"/>
      <c r="QUB6" s="246"/>
      <c r="QUC6" s="246"/>
      <c r="QUD6" s="246"/>
      <c r="QUE6" s="246"/>
      <c r="QUF6" s="246"/>
      <c r="QUG6" s="246"/>
      <c r="QUH6" s="246"/>
      <c r="QUI6" s="246"/>
      <c r="QUJ6" s="246"/>
      <c r="QUK6" s="246"/>
      <c r="QUL6" s="246"/>
      <c r="QUM6" s="246"/>
      <c r="QUN6" s="246"/>
      <c r="QUO6" s="246"/>
      <c r="QUP6" s="246"/>
      <c r="QUQ6" s="246"/>
      <c r="QUR6" s="246"/>
      <c r="QUS6" s="246"/>
      <c r="QUT6" s="246"/>
      <c r="QUU6" s="246"/>
      <c r="QUV6" s="246"/>
      <c r="QUW6" s="246"/>
      <c r="QUX6" s="246"/>
      <c r="QUY6" s="246"/>
      <c r="QUZ6" s="246"/>
      <c r="QVA6" s="246"/>
      <c r="QVB6" s="246"/>
      <c r="QVC6" s="246"/>
      <c r="QVD6" s="246"/>
      <c r="QVE6" s="246"/>
      <c r="QVF6" s="246"/>
      <c r="QVG6" s="246"/>
      <c r="QVH6" s="246"/>
      <c r="QVI6" s="246"/>
      <c r="QVJ6" s="246"/>
      <c r="QVK6" s="246"/>
      <c r="QVL6" s="246"/>
      <c r="QVM6" s="246"/>
      <c r="QVN6" s="246"/>
      <c r="QVO6" s="246"/>
      <c r="QVP6" s="246"/>
      <c r="QVQ6" s="246"/>
      <c r="QVR6" s="246"/>
      <c r="QVS6" s="246"/>
      <c r="QVT6" s="246"/>
      <c r="QVU6" s="246"/>
      <c r="QVV6" s="246"/>
      <c r="QVW6" s="246"/>
      <c r="QVX6" s="246"/>
      <c r="QVY6" s="246"/>
      <c r="QVZ6" s="246"/>
      <c r="QWA6" s="246"/>
      <c r="QWB6" s="246"/>
      <c r="QWC6" s="246"/>
      <c r="QWD6" s="246"/>
      <c r="QWE6" s="246"/>
      <c r="QWF6" s="246"/>
      <c r="QWG6" s="246"/>
      <c r="QWH6" s="246"/>
      <c r="QWI6" s="246"/>
      <c r="QWJ6" s="246"/>
      <c r="QWK6" s="246"/>
      <c r="QWL6" s="246"/>
      <c r="QWM6" s="246"/>
      <c r="QWN6" s="246"/>
      <c r="QWO6" s="246"/>
      <c r="QWP6" s="246"/>
      <c r="QWQ6" s="246"/>
      <c r="QWR6" s="246"/>
      <c r="QWS6" s="246"/>
      <c r="QWT6" s="246"/>
      <c r="QWU6" s="246"/>
      <c r="QWV6" s="246"/>
      <c r="QWW6" s="246"/>
      <c r="QWX6" s="246"/>
      <c r="QWY6" s="246"/>
      <c r="QWZ6" s="246"/>
      <c r="QXA6" s="246"/>
      <c r="QXB6" s="246"/>
      <c r="QXC6" s="246"/>
      <c r="QXD6" s="246"/>
      <c r="QXE6" s="246"/>
      <c r="QXF6" s="246"/>
      <c r="QXG6" s="246"/>
      <c r="QXH6" s="246"/>
      <c r="QXI6" s="246"/>
      <c r="QXJ6" s="246"/>
      <c r="QXK6" s="246"/>
      <c r="QXL6" s="246"/>
      <c r="QXM6" s="246"/>
      <c r="QXN6" s="246"/>
      <c r="QXO6" s="246"/>
      <c r="QXP6" s="246"/>
      <c r="QXQ6" s="246"/>
      <c r="QXR6" s="246"/>
      <c r="QXS6" s="246"/>
      <c r="QXT6" s="246"/>
      <c r="QXU6" s="246"/>
      <c r="QXV6" s="246"/>
      <c r="QXW6" s="246"/>
      <c r="QXX6" s="246"/>
      <c r="QXY6" s="246"/>
      <c r="QXZ6" s="246"/>
      <c r="QYA6" s="246"/>
      <c r="QYB6" s="246"/>
      <c r="QYC6" s="246"/>
      <c r="QYD6" s="246"/>
      <c r="QYE6" s="246"/>
      <c r="QYF6" s="246"/>
      <c r="QYG6" s="246"/>
      <c r="QYH6" s="246"/>
      <c r="QYI6" s="246"/>
      <c r="QYJ6" s="246"/>
      <c r="QYK6" s="246"/>
      <c r="QYL6" s="246"/>
      <c r="QYM6" s="246"/>
      <c r="QYN6" s="246"/>
      <c r="QYO6" s="246"/>
      <c r="QYP6" s="246"/>
      <c r="QYQ6" s="246"/>
      <c r="QYR6" s="246"/>
      <c r="QYS6" s="246"/>
      <c r="QYT6" s="246"/>
      <c r="QYU6" s="246"/>
      <c r="QYV6" s="246"/>
      <c r="QYW6" s="246"/>
      <c r="QYX6" s="246"/>
      <c r="QYY6" s="246"/>
      <c r="QYZ6" s="246"/>
      <c r="QZA6" s="246"/>
      <c r="QZB6" s="246"/>
      <c r="QZC6" s="246"/>
      <c r="QZD6" s="246"/>
      <c r="QZE6" s="246"/>
      <c r="QZF6" s="246"/>
      <c r="QZG6" s="246"/>
      <c r="QZH6" s="246"/>
      <c r="QZI6" s="246"/>
      <c r="QZJ6" s="246"/>
      <c r="QZK6" s="246"/>
      <c r="QZL6" s="246"/>
      <c r="QZM6" s="246"/>
      <c r="QZN6" s="246"/>
      <c r="QZO6" s="246"/>
      <c r="QZP6" s="246"/>
      <c r="QZQ6" s="246"/>
      <c r="QZR6" s="246"/>
      <c r="QZS6" s="246"/>
      <c r="QZT6" s="246"/>
      <c r="QZU6" s="246"/>
      <c r="QZV6" s="246"/>
      <c r="QZW6" s="246"/>
      <c r="QZX6" s="246"/>
      <c r="QZY6" s="246"/>
      <c r="QZZ6" s="246"/>
      <c r="RAA6" s="246"/>
      <c r="RAB6" s="246"/>
      <c r="RAC6" s="246"/>
      <c r="RAD6" s="246"/>
      <c r="RAE6" s="246"/>
      <c r="RAF6" s="246"/>
      <c r="RAG6" s="246"/>
      <c r="RAH6" s="246"/>
      <c r="RAI6" s="246"/>
      <c r="RAJ6" s="246"/>
      <c r="RAK6" s="246"/>
      <c r="RAL6" s="246"/>
      <c r="RAM6" s="246"/>
      <c r="RAN6" s="246"/>
      <c r="RAO6" s="246"/>
      <c r="RAP6" s="246"/>
      <c r="RAQ6" s="246"/>
      <c r="RAR6" s="246"/>
      <c r="RAS6" s="246"/>
      <c r="RAT6" s="246"/>
      <c r="RAU6" s="246"/>
      <c r="RAV6" s="246"/>
      <c r="RAW6" s="246"/>
      <c r="RAX6" s="246"/>
      <c r="RAY6" s="246"/>
      <c r="RAZ6" s="246"/>
      <c r="RBA6" s="246"/>
      <c r="RBB6" s="246"/>
      <c r="RBC6" s="246"/>
      <c r="RBD6" s="246"/>
      <c r="RBE6" s="246"/>
      <c r="RBF6" s="246"/>
      <c r="RBG6" s="246"/>
      <c r="RBH6" s="246"/>
      <c r="RBI6" s="246"/>
      <c r="RBJ6" s="246"/>
      <c r="RBK6" s="246"/>
      <c r="RBL6" s="246"/>
      <c r="RBM6" s="246"/>
      <c r="RBN6" s="246"/>
      <c r="RBO6" s="246"/>
      <c r="RBP6" s="246"/>
      <c r="RBQ6" s="246"/>
      <c r="RBR6" s="246"/>
      <c r="RBS6" s="246"/>
      <c r="RBT6" s="246"/>
      <c r="RBU6" s="246"/>
      <c r="RBV6" s="246"/>
      <c r="RBW6" s="246"/>
      <c r="RBX6" s="246"/>
      <c r="RBY6" s="246"/>
      <c r="RBZ6" s="246"/>
      <c r="RCA6" s="246"/>
      <c r="RCB6" s="246"/>
      <c r="RCC6" s="246"/>
      <c r="RCD6" s="246"/>
      <c r="RCE6" s="246"/>
      <c r="RCF6" s="246"/>
      <c r="RCG6" s="246"/>
      <c r="RCH6" s="246"/>
      <c r="RCI6" s="246"/>
      <c r="RCJ6" s="246"/>
      <c r="RCK6" s="246"/>
      <c r="RCL6" s="246"/>
      <c r="RCM6" s="246"/>
      <c r="RCN6" s="246"/>
      <c r="RCO6" s="246"/>
      <c r="RCP6" s="246"/>
      <c r="RCQ6" s="246"/>
      <c r="RCR6" s="246"/>
      <c r="RCS6" s="246"/>
      <c r="RCT6" s="246"/>
      <c r="RCU6" s="246"/>
      <c r="RCV6" s="246"/>
      <c r="RCW6" s="246"/>
      <c r="RCX6" s="246"/>
      <c r="RCY6" s="246"/>
      <c r="RCZ6" s="246"/>
      <c r="RDA6" s="246"/>
      <c r="RDB6" s="246"/>
      <c r="RDC6" s="246"/>
      <c r="RDD6" s="246"/>
      <c r="RDE6" s="246"/>
      <c r="RDF6" s="246"/>
      <c r="RDG6" s="246"/>
      <c r="RDH6" s="246"/>
      <c r="RDI6" s="246"/>
      <c r="RDJ6" s="246"/>
      <c r="RDK6" s="246"/>
      <c r="RDL6" s="246"/>
      <c r="RDM6" s="246"/>
      <c r="RDN6" s="246"/>
      <c r="RDO6" s="246"/>
      <c r="RDP6" s="246"/>
      <c r="RDQ6" s="246"/>
      <c r="RDR6" s="246"/>
      <c r="RDS6" s="246"/>
      <c r="RDT6" s="246"/>
      <c r="RDU6" s="246"/>
      <c r="RDV6" s="246"/>
      <c r="RDW6" s="246"/>
      <c r="RDX6" s="246"/>
      <c r="RDY6" s="246"/>
      <c r="RDZ6" s="246"/>
      <c r="REA6" s="246"/>
      <c r="REB6" s="246"/>
      <c r="REC6" s="246"/>
      <c r="RED6" s="246"/>
      <c r="REE6" s="246"/>
      <c r="REF6" s="246"/>
      <c r="REG6" s="246"/>
      <c r="REH6" s="246"/>
      <c r="REI6" s="246"/>
      <c r="REJ6" s="246"/>
      <c r="REK6" s="246"/>
      <c r="REL6" s="246"/>
      <c r="REM6" s="246"/>
      <c r="REN6" s="246"/>
      <c r="REO6" s="246"/>
      <c r="REP6" s="246"/>
      <c r="REQ6" s="246"/>
      <c r="RER6" s="246"/>
      <c r="RES6" s="246"/>
      <c r="RET6" s="246"/>
      <c r="REU6" s="246"/>
      <c r="REV6" s="246"/>
      <c r="REW6" s="246"/>
      <c r="REX6" s="246"/>
      <c r="REY6" s="246"/>
      <c r="REZ6" s="246"/>
      <c r="RFA6" s="246"/>
      <c r="RFB6" s="246"/>
      <c r="RFC6" s="246"/>
      <c r="RFD6" s="246"/>
      <c r="RFE6" s="246"/>
      <c r="RFF6" s="246"/>
      <c r="RFG6" s="246"/>
      <c r="RFH6" s="246"/>
      <c r="RFI6" s="246"/>
      <c r="RFJ6" s="246"/>
      <c r="RFK6" s="246"/>
      <c r="RFL6" s="246"/>
      <c r="RFM6" s="246"/>
      <c r="RFN6" s="246"/>
      <c r="RFO6" s="246"/>
      <c r="RFP6" s="246"/>
      <c r="RFQ6" s="246"/>
      <c r="RFR6" s="246"/>
      <c r="RFS6" s="246"/>
      <c r="RFT6" s="246"/>
      <c r="RFU6" s="246"/>
      <c r="RFV6" s="246"/>
      <c r="RFW6" s="246"/>
      <c r="RFX6" s="246"/>
      <c r="RFY6" s="246"/>
      <c r="RFZ6" s="246"/>
      <c r="RGA6" s="246"/>
      <c r="RGB6" s="246"/>
      <c r="RGC6" s="246"/>
      <c r="RGD6" s="246"/>
      <c r="RGE6" s="246"/>
      <c r="RGF6" s="246"/>
      <c r="RGG6" s="246"/>
      <c r="RGH6" s="246"/>
      <c r="RGI6" s="246"/>
      <c r="RGJ6" s="246"/>
      <c r="RGK6" s="246"/>
      <c r="RGL6" s="246"/>
      <c r="RGM6" s="246"/>
      <c r="RGN6" s="246"/>
      <c r="RGO6" s="246"/>
      <c r="RGP6" s="246"/>
      <c r="RGQ6" s="246"/>
      <c r="RGR6" s="246"/>
      <c r="RGS6" s="246"/>
      <c r="RGT6" s="246"/>
      <c r="RGU6" s="246"/>
      <c r="RGV6" s="246"/>
      <c r="RGW6" s="246"/>
      <c r="RGX6" s="246"/>
      <c r="RGY6" s="246"/>
      <c r="RGZ6" s="246"/>
      <c r="RHA6" s="246"/>
      <c r="RHB6" s="246"/>
      <c r="RHC6" s="246"/>
      <c r="RHD6" s="246"/>
      <c r="RHE6" s="246"/>
      <c r="RHF6" s="246"/>
      <c r="RHG6" s="246"/>
      <c r="RHH6" s="246"/>
      <c r="RHI6" s="246"/>
      <c r="RHJ6" s="246"/>
      <c r="RHK6" s="246"/>
      <c r="RHL6" s="246"/>
      <c r="RHM6" s="246"/>
      <c r="RHN6" s="246"/>
      <c r="RHO6" s="246"/>
      <c r="RHP6" s="246"/>
      <c r="RHQ6" s="246"/>
      <c r="RHR6" s="246"/>
      <c r="RHS6" s="246"/>
      <c r="RHT6" s="246"/>
      <c r="RHU6" s="246"/>
      <c r="RHV6" s="246"/>
      <c r="RHW6" s="246"/>
      <c r="RHX6" s="246"/>
      <c r="RHY6" s="246"/>
      <c r="RHZ6" s="246"/>
      <c r="RIA6" s="246"/>
      <c r="RIB6" s="246"/>
      <c r="RIC6" s="246"/>
      <c r="RID6" s="246"/>
      <c r="RIE6" s="246"/>
      <c r="RIF6" s="246"/>
      <c r="RIG6" s="246"/>
      <c r="RIH6" s="246"/>
      <c r="RII6" s="246"/>
      <c r="RIJ6" s="246"/>
      <c r="RIK6" s="246"/>
      <c r="RIL6" s="246"/>
      <c r="RIM6" s="246"/>
      <c r="RIN6" s="246"/>
      <c r="RIO6" s="246"/>
      <c r="RIP6" s="246"/>
      <c r="RIQ6" s="246"/>
      <c r="RIR6" s="246"/>
      <c r="RIS6" s="246"/>
      <c r="RIT6" s="246"/>
      <c r="RIU6" s="246"/>
      <c r="RIV6" s="246"/>
      <c r="RIW6" s="246"/>
      <c r="RIX6" s="246"/>
      <c r="RIY6" s="246"/>
      <c r="RIZ6" s="246"/>
      <c r="RJA6" s="246"/>
      <c r="RJB6" s="246"/>
      <c r="RJC6" s="246"/>
      <c r="RJD6" s="246"/>
      <c r="RJE6" s="246"/>
      <c r="RJF6" s="246"/>
      <c r="RJG6" s="246"/>
      <c r="RJH6" s="246"/>
      <c r="RJI6" s="246"/>
      <c r="RJJ6" s="246"/>
      <c r="RJK6" s="246"/>
      <c r="RJL6" s="246"/>
      <c r="RJM6" s="246"/>
      <c r="RJN6" s="246"/>
      <c r="RJO6" s="246"/>
      <c r="RJP6" s="246"/>
      <c r="RJQ6" s="246"/>
      <c r="RJR6" s="246"/>
      <c r="RJS6" s="246"/>
      <c r="RJT6" s="246"/>
      <c r="RJU6" s="246"/>
      <c r="RJV6" s="246"/>
      <c r="RJW6" s="246"/>
      <c r="RJX6" s="246"/>
      <c r="RJY6" s="246"/>
      <c r="RJZ6" s="246"/>
      <c r="RKA6" s="246"/>
      <c r="RKB6" s="246"/>
      <c r="RKC6" s="246"/>
      <c r="RKD6" s="246"/>
      <c r="RKE6" s="246"/>
      <c r="RKF6" s="246"/>
      <c r="RKG6" s="246"/>
      <c r="RKH6" s="246"/>
      <c r="RKI6" s="246"/>
      <c r="RKJ6" s="246"/>
      <c r="RKK6" s="246"/>
      <c r="RKL6" s="246"/>
      <c r="RKM6" s="246"/>
      <c r="RKN6" s="246"/>
      <c r="RKO6" s="246"/>
      <c r="RKP6" s="246"/>
      <c r="RKQ6" s="246"/>
      <c r="RKR6" s="246"/>
      <c r="RKS6" s="246"/>
      <c r="RKT6" s="246"/>
      <c r="RKU6" s="246"/>
      <c r="RKV6" s="246"/>
      <c r="RKW6" s="246"/>
      <c r="RKX6" s="246"/>
      <c r="RKY6" s="246"/>
      <c r="RKZ6" s="246"/>
      <c r="RLA6" s="246"/>
      <c r="RLB6" s="246"/>
      <c r="RLC6" s="246"/>
      <c r="RLD6" s="246"/>
      <c r="RLE6" s="246"/>
      <c r="RLF6" s="246"/>
      <c r="RLG6" s="246"/>
      <c r="RLH6" s="246"/>
      <c r="RLI6" s="246"/>
      <c r="RLJ6" s="246"/>
      <c r="RLK6" s="246"/>
      <c r="RLL6" s="246"/>
      <c r="RLM6" s="246"/>
      <c r="RLN6" s="246"/>
      <c r="RLO6" s="246"/>
      <c r="RLP6" s="246"/>
      <c r="RLQ6" s="246"/>
      <c r="RLR6" s="246"/>
      <c r="RLS6" s="246"/>
      <c r="RLT6" s="246"/>
      <c r="RLU6" s="246"/>
      <c r="RLV6" s="246"/>
      <c r="RLW6" s="246"/>
      <c r="RLX6" s="246"/>
      <c r="RLY6" s="246"/>
      <c r="RLZ6" s="246"/>
      <c r="RMA6" s="246"/>
      <c r="RMB6" s="246"/>
      <c r="RMC6" s="246"/>
      <c r="RMD6" s="246"/>
      <c r="RME6" s="246"/>
      <c r="RMF6" s="246"/>
      <c r="RMG6" s="246"/>
      <c r="RMH6" s="246"/>
      <c r="RMI6" s="246"/>
      <c r="RMJ6" s="246"/>
      <c r="RMK6" s="246"/>
      <c r="RML6" s="246"/>
      <c r="RMM6" s="246"/>
      <c r="RMN6" s="246"/>
      <c r="RMO6" s="246"/>
      <c r="RMP6" s="246"/>
      <c r="RMQ6" s="246"/>
      <c r="RMR6" s="246"/>
      <c r="RMS6" s="246"/>
      <c r="RMT6" s="246"/>
      <c r="RMU6" s="246"/>
      <c r="RMV6" s="246"/>
      <c r="RMW6" s="246"/>
      <c r="RMX6" s="246"/>
      <c r="RMY6" s="246"/>
      <c r="RMZ6" s="246"/>
      <c r="RNA6" s="246"/>
      <c r="RNB6" s="246"/>
      <c r="RNC6" s="246"/>
      <c r="RND6" s="246"/>
      <c r="RNE6" s="246"/>
      <c r="RNF6" s="246"/>
      <c r="RNG6" s="246"/>
      <c r="RNH6" s="246"/>
      <c r="RNI6" s="246"/>
      <c r="RNJ6" s="246"/>
      <c r="RNK6" s="246"/>
      <c r="RNL6" s="246"/>
      <c r="RNM6" s="246"/>
      <c r="RNN6" s="246"/>
      <c r="RNO6" s="246"/>
      <c r="RNP6" s="246"/>
      <c r="RNQ6" s="246"/>
      <c r="RNR6" s="246"/>
      <c r="RNS6" s="246"/>
      <c r="RNT6" s="246"/>
      <c r="RNU6" s="246"/>
      <c r="RNV6" s="246"/>
      <c r="RNW6" s="246"/>
      <c r="RNX6" s="246"/>
      <c r="RNY6" s="246"/>
      <c r="RNZ6" s="246"/>
      <c r="ROA6" s="246"/>
      <c r="ROB6" s="246"/>
      <c r="ROC6" s="246"/>
      <c r="ROD6" s="246"/>
      <c r="ROE6" s="246"/>
      <c r="ROF6" s="246"/>
      <c r="ROG6" s="246"/>
      <c r="ROH6" s="246"/>
      <c r="ROI6" s="246"/>
      <c r="ROJ6" s="246"/>
      <c r="ROK6" s="246"/>
      <c r="ROL6" s="246"/>
      <c r="ROM6" s="246"/>
      <c r="RON6" s="246"/>
      <c r="ROO6" s="246"/>
      <c r="ROP6" s="246"/>
      <c r="ROQ6" s="246"/>
      <c r="ROR6" s="246"/>
      <c r="ROS6" s="246"/>
      <c r="ROT6" s="246"/>
      <c r="ROU6" s="246"/>
      <c r="ROV6" s="246"/>
      <c r="ROW6" s="246"/>
      <c r="ROX6" s="246"/>
      <c r="ROY6" s="246"/>
      <c r="ROZ6" s="246"/>
      <c r="RPA6" s="246"/>
      <c r="RPB6" s="246"/>
      <c r="RPC6" s="246"/>
      <c r="RPD6" s="246"/>
      <c r="RPE6" s="246"/>
      <c r="RPF6" s="246"/>
      <c r="RPG6" s="246"/>
      <c r="RPH6" s="246"/>
      <c r="RPI6" s="246"/>
      <c r="RPJ6" s="246"/>
      <c r="RPK6" s="246"/>
      <c r="RPL6" s="246"/>
      <c r="RPM6" s="246"/>
      <c r="RPN6" s="246"/>
      <c r="RPO6" s="246"/>
      <c r="RPP6" s="246"/>
      <c r="RPQ6" s="246"/>
      <c r="RPR6" s="246"/>
      <c r="RPS6" s="246"/>
      <c r="RPT6" s="246"/>
      <c r="RPU6" s="246"/>
      <c r="RPV6" s="246"/>
      <c r="RPW6" s="246"/>
      <c r="RPX6" s="246"/>
      <c r="RPY6" s="246"/>
      <c r="RPZ6" s="246"/>
      <c r="RQA6" s="246"/>
      <c r="RQB6" s="246"/>
      <c r="RQC6" s="246"/>
      <c r="RQD6" s="246"/>
      <c r="RQE6" s="246"/>
      <c r="RQF6" s="246"/>
      <c r="RQG6" s="246"/>
      <c r="RQH6" s="246"/>
      <c r="RQI6" s="246"/>
      <c r="RQJ6" s="246"/>
      <c r="RQK6" s="246"/>
      <c r="RQL6" s="246"/>
      <c r="RQM6" s="246"/>
      <c r="RQN6" s="246"/>
      <c r="RQO6" s="246"/>
      <c r="RQP6" s="246"/>
      <c r="RQQ6" s="246"/>
      <c r="RQR6" s="246"/>
      <c r="RQS6" s="246"/>
      <c r="RQT6" s="246"/>
      <c r="RQU6" s="246"/>
      <c r="RQV6" s="246"/>
      <c r="RQW6" s="246"/>
      <c r="RQX6" s="246"/>
      <c r="RQY6" s="246"/>
      <c r="RQZ6" s="246"/>
      <c r="RRA6" s="246"/>
      <c r="RRB6" s="246"/>
      <c r="RRC6" s="246"/>
      <c r="RRD6" s="246"/>
      <c r="RRE6" s="246"/>
      <c r="RRF6" s="246"/>
      <c r="RRG6" s="246"/>
      <c r="RRH6" s="246"/>
      <c r="RRI6" s="246"/>
      <c r="RRJ6" s="246"/>
      <c r="RRK6" s="246"/>
      <c r="RRL6" s="246"/>
      <c r="RRM6" s="246"/>
      <c r="RRN6" s="246"/>
      <c r="RRO6" s="246"/>
      <c r="RRP6" s="246"/>
      <c r="RRQ6" s="246"/>
      <c r="RRR6" s="246"/>
      <c r="RRS6" s="246"/>
      <c r="RRT6" s="246"/>
      <c r="RRU6" s="246"/>
      <c r="RRV6" s="246"/>
      <c r="RRW6" s="246"/>
      <c r="RRX6" s="246"/>
      <c r="RRY6" s="246"/>
      <c r="RRZ6" s="246"/>
      <c r="RSA6" s="246"/>
      <c r="RSB6" s="246"/>
      <c r="RSC6" s="246"/>
      <c r="RSD6" s="246"/>
      <c r="RSE6" s="246"/>
      <c r="RSF6" s="246"/>
      <c r="RSG6" s="246"/>
      <c r="RSH6" s="246"/>
      <c r="RSI6" s="246"/>
      <c r="RSJ6" s="246"/>
      <c r="RSK6" s="246"/>
      <c r="RSL6" s="246"/>
      <c r="RSM6" s="246"/>
      <c r="RSN6" s="246"/>
      <c r="RSO6" s="246"/>
      <c r="RSP6" s="246"/>
      <c r="RSQ6" s="246"/>
      <c r="RSR6" s="246"/>
      <c r="RSS6" s="246"/>
      <c r="RST6" s="246"/>
      <c r="RSU6" s="246"/>
      <c r="RSV6" s="246"/>
      <c r="RSW6" s="246"/>
      <c r="RSX6" s="246"/>
      <c r="RSY6" s="246"/>
      <c r="RSZ6" s="246"/>
      <c r="RTA6" s="246"/>
      <c r="RTB6" s="246"/>
      <c r="RTC6" s="246"/>
      <c r="RTD6" s="246"/>
      <c r="RTE6" s="246"/>
      <c r="RTF6" s="246"/>
      <c r="RTG6" s="246"/>
      <c r="RTH6" s="246"/>
      <c r="RTI6" s="246"/>
      <c r="RTJ6" s="246"/>
      <c r="RTK6" s="246"/>
      <c r="RTL6" s="246"/>
      <c r="RTM6" s="246"/>
      <c r="RTN6" s="246"/>
      <c r="RTO6" s="246"/>
      <c r="RTP6" s="246"/>
      <c r="RTQ6" s="246"/>
      <c r="RTR6" s="246"/>
      <c r="RTS6" s="246"/>
      <c r="RTT6" s="246"/>
      <c r="RTU6" s="246"/>
      <c r="RTV6" s="246"/>
      <c r="RTW6" s="246"/>
      <c r="RTX6" s="246"/>
      <c r="RTY6" s="246"/>
      <c r="RTZ6" s="246"/>
      <c r="RUA6" s="246"/>
      <c r="RUB6" s="246"/>
      <c r="RUC6" s="246"/>
      <c r="RUD6" s="246"/>
      <c r="RUE6" s="246"/>
      <c r="RUF6" s="246"/>
      <c r="RUG6" s="246"/>
      <c r="RUH6" s="246"/>
      <c r="RUI6" s="246"/>
      <c r="RUJ6" s="246"/>
      <c r="RUK6" s="246"/>
      <c r="RUL6" s="246"/>
      <c r="RUM6" s="246"/>
      <c r="RUN6" s="246"/>
      <c r="RUO6" s="246"/>
      <c r="RUP6" s="246"/>
      <c r="RUQ6" s="246"/>
      <c r="RUR6" s="246"/>
      <c r="RUS6" s="246"/>
      <c r="RUT6" s="246"/>
      <c r="RUU6" s="246"/>
      <c r="RUV6" s="246"/>
      <c r="RUW6" s="246"/>
      <c r="RUX6" s="246"/>
      <c r="RUY6" s="246"/>
      <c r="RUZ6" s="246"/>
      <c r="RVA6" s="246"/>
      <c r="RVB6" s="246"/>
      <c r="RVC6" s="246"/>
      <c r="RVD6" s="246"/>
      <c r="RVE6" s="246"/>
      <c r="RVF6" s="246"/>
      <c r="RVG6" s="246"/>
      <c r="RVH6" s="246"/>
      <c r="RVI6" s="246"/>
      <c r="RVJ6" s="246"/>
      <c r="RVK6" s="246"/>
      <c r="RVL6" s="246"/>
      <c r="RVM6" s="246"/>
      <c r="RVN6" s="246"/>
      <c r="RVO6" s="246"/>
      <c r="RVP6" s="246"/>
      <c r="RVQ6" s="246"/>
      <c r="RVR6" s="246"/>
      <c r="RVS6" s="246"/>
      <c r="RVT6" s="246"/>
      <c r="RVU6" s="246"/>
      <c r="RVV6" s="246"/>
      <c r="RVW6" s="246"/>
      <c r="RVX6" s="246"/>
      <c r="RVY6" s="246"/>
      <c r="RVZ6" s="246"/>
      <c r="RWA6" s="246"/>
      <c r="RWB6" s="246"/>
      <c r="RWC6" s="246"/>
      <c r="RWD6" s="246"/>
      <c r="RWE6" s="246"/>
      <c r="RWF6" s="246"/>
      <c r="RWG6" s="246"/>
      <c r="RWH6" s="246"/>
      <c r="RWI6" s="246"/>
      <c r="RWJ6" s="246"/>
      <c r="RWK6" s="246"/>
      <c r="RWL6" s="246"/>
      <c r="RWM6" s="246"/>
      <c r="RWN6" s="246"/>
      <c r="RWO6" s="246"/>
      <c r="RWP6" s="246"/>
      <c r="RWQ6" s="246"/>
      <c r="RWR6" s="246"/>
      <c r="RWS6" s="246"/>
      <c r="RWT6" s="246"/>
      <c r="RWU6" s="246"/>
      <c r="RWV6" s="246"/>
      <c r="RWW6" s="246"/>
      <c r="RWX6" s="246"/>
      <c r="RWY6" s="246"/>
      <c r="RWZ6" s="246"/>
      <c r="RXA6" s="246"/>
      <c r="RXB6" s="246"/>
      <c r="RXC6" s="246"/>
      <c r="RXD6" s="246"/>
      <c r="RXE6" s="246"/>
      <c r="RXF6" s="246"/>
      <c r="RXG6" s="246"/>
      <c r="RXH6" s="246"/>
      <c r="RXI6" s="246"/>
      <c r="RXJ6" s="246"/>
      <c r="RXK6" s="246"/>
      <c r="RXL6" s="246"/>
      <c r="RXM6" s="246"/>
      <c r="RXN6" s="246"/>
      <c r="RXO6" s="246"/>
      <c r="RXP6" s="246"/>
      <c r="RXQ6" s="246"/>
      <c r="RXR6" s="246"/>
      <c r="RXS6" s="246"/>
      <c r="RXT6" s="246"/>
      <c r="RXU6" s="246"/>
      <c r="RXV6" s="246"/>
      <c r="RXW6" s="246"/>
      <c r="RXX6" s="246"/>
      <c r="RXY6" s="246"/>
      <c r="RXZ6" s="246"/>
      <c r="RYA6" s="246"/>
      <c r="RYB6" s="246"/>
      <c r="RYC6" s="246"/>
      <c r="RYD6" s="246"/>
      <c r="RYE6" s="246"/>
      <c r="RYF6" s="246"/>
      <c r="RYG6" s="246"/>
      <c r="RYH6" s="246"/>
      <c r="RYI6" s="246"/>
      <c r="RYJ6" s="246"/>
      <c r="RYK6" s="246"/>
      <c r="RYL6" s="246"/>
      <c r="RYM6" s="246"/>
      <c r="RYN6" s="246"/>
      <c r="RYO6" s="246"/>
      <c r="RYP6" s="246"/>
      <c r="RYQ6" s="246"/>
      <c r="RYR6" s="246"/>
      <c r="RYS6" s="246"/>
      <c r="RYT6" s="246"/>
      <c r="RYU6" s="246"/>
      <c r="RYV6" s="246"/>
      <c r="RYW6" s="246"/>
      <c r="RYX6" s="246"/>
      <c r="RYY6" s="246"/>
      <c r="RYZ6" s="246"/>
      <c r="RZA6" s="246"/>
      <c r="RZB6" s="246"/>
      <c r="RZC6" s="246"/>
      <c r="RZD6" s="246"/>
      <c r="RZE6" s="246"/>
      <c r="RZF6" s="246"/>
      <c r="RZG6" s="246"/>
      <c r="RZH6" s="246"/>
      <c r="RZI6" s="246"/>
      <c r="RZJ6" s="246"/>
      <c r="RZK6" s="246"/>
      <c r="RZL6" s="246"/>
      <c r="RZM6" s="246"/>
      <c r="RZN6" s="246"/>
      <c r="RZO6" s="246"/>
      <c r="RZP6" s="246"/>
      <c r="RZQ6" s="246"/>
      <c r="RZR6" s="246"/>
      <c r="RZS6" s="246"/>
      <c r="RZT6" s="246"/>
      <c r="RZU6" s="246"/>
      <c r="RZV6" s="246"/>
      <c r="RZW6" s="246"/>
      <c r="RZX6" s="246"/>
      <c r="RZY6" s="246"/>
      <c r="RZZ6" s="246"/>
      <c r="SAA6" s="246"/>
      <c r="SAB6" s="246"/>
      <c r="SAC6" s="246"/>
      <c r="SAD6" s="246"/>
      <c r="SAE6" s="246"/>
      <c r="SAF6" s="246"/>
      <c r="SAG6" s="246"/>
      <c r="SAH6" s="246"/>
      <c r="SAI6" s="246"/>
      <c r="SAJ6" s="246"/>
      <c r="SAK6" s="246"/>
      <c r="SAL6" s="246"/>
      <c r="SAM6" s="246"/>
      <c r="SAN6" s="246"/>
      <c r="SAO6" s="246"/>
      <c r="SAP6" s="246"/>
      <c r="SAQ6" s="246"/>
      <c r="SAR6" s="246"/>
      <c r="SAS6" s="246"/>
      <c r="SAT6" s="246"/>
      <c r="SAU6" s="246"/>
      <c r="SAV6" s="246"/>
      <c r="SAW6" s="246"/>
      <c r="SAX6" s="246"/>
      <c r="SAY6" s="246"/>
      <c r="SAZ6" s="246"/>
      <c r="SBA6" s="246"/>
      <c r="SBB6" s="246"/>
      <c r="SBC6" s="246"/>
      <c r="SBD6" s="246"/>
      <c r="SBE6" s="246"/>
      <c r="SBF6" s="246"/>
      <c r="SBG6" s="246"/>
      <c r="SBH6" s="246"/>
      <c r="SBI6" s="246"/>
      <c r="SBJ6" s="246"/>
      <c r="SBK6" s="246"/>
      <c r="SBL6" s="246"/>
      <c r="SBM6" s="246"/>
      <c r="SBN6" s="246"/>
      <c r="SBO6" s="246"/>
      <c r="SBP6" s="246"/>
      <c r="SBQ6" s="246"/>
      <c r="SBR6" s="246"/>
      <c r="SBS6" s="246"/>
      <c r="SBT6" s="246"/>
      <c r="SBU6" s="246"/>
      <c r="SBV6" s="246"/>
      <c r="SBW6" s="246"/>
      <c r="SBX6" s="246"/>
      <c r="SBY6" s="246"/>
      <c r="SBZ6" s="246"/>
      <c r="SCA6" s="246"/>
      <c r="SCB6" s="246"/>
      <c r="SCC6" s="246"/>
      <c r="SCD6" s="246"/>
      <c r="SCE6" s="246"/>
      <c r="SCF6" s="246"/>
      <c r="SCG6" s="246"/>
      <c r="SCH6" s="246"/>
      <c r="SCI6" s="246"/>
      <c r="SCJ6" s="246"/>
      <c r="SCK6" s="246"/>
      <c r="SCL6" s="246"/>
      <c r="SCM6" s="246"/>
      <c r="SCN6" s="246"/>
      <c r="SCO6" s="246"/>
      <c r="SCP6" s="246"/>
      <c r="SCQ6" s="246"/>
      <c r="SCR6" s="246"/>
      <c r="SCS6" s="246"/>
      <c r="SCT6" s="246"/>
      <c r="SCU6" s="246"/>
      <c r="SCV6" s="246"/>
      <c r="SCW6" s="246"/>
      <c r="SCX6" s="246"/>
      <c r="SCY6" s="246"/>
      <c r="SCZ6" s="246"/>
      <c r="SDA6" s="246"/>
      <c r="SDB6" s="246"/>
      <c r="SDC6" s="246"/>
      <c r="SDD6" s="246"/>
      <c r="SDE6" s="246"/>
      <c r="SDF6" s="246"/>
      <c r="SDG6" s="246"/>
      <c r="SDH6" s="246"/>
      <c r="SDI6" s="246"/>
      <c r="SDJ6" s="246"/>
      <c r="SDK6" s="246"/>
      <c r="SDL6" s="246"/>
      <c r="SDM6" s="246"/>
      <c r="SDN6" s="246"/>
      <c r="SDO6" s="246"/>
      <c r="SDP6" s="246"/>
      <c r="SDQ6" s="246"/>
      <c r="SDR6" s="246"/>
      <c r="SDS6" s="246"/>
      <c r="SDT6" s="246"/>
      <c r="SDU6" s="246"/>
      <c r="SDV6" s="246"/>
      <c r="SDW6" s="246"/>
      <c r="SDX6" s="246"/>
      <c r="SDY6" s="246"/>
      <c r="SDZ6" s="246"/>
      <c r="SEA6" s="246"/>
      <c r="SEB6" s="246"/>
      <c r="SEC6" s="246"/>
      <c r="SED6" s="246"/>
      <c r="SEE6" s="246"/>
      <c r="SEF6" s="246"/>
      <c r="SEG6" s="246"/>
      <c r="SEH6" s="246"/>
      <c r="SEI6" s="246"/>
      <c r="SEJ6" s="246"/>
      <c r="SEK6" s="246"/>
      <c r="SEL6" s="246"/>
      <c r="SEM6" s="246"/>
      <c r="SEN6" s="246"/>
      <c r="SEO6" s="246"/>
      <c r="SEP6" s="246"/>
      <c r="SEQ6" s="246"/>
      <c r="SER6" s="246"/>
      <c r="SES6" s="246"/>
      <c r="SET6" s="246"/>
      <c r="SEU6" s="246"/>
      <c r="SEV6" s="246"/>
      <c r="SEW6" s="246"/>
      <c r="SEX6" s="246"/>
      <c r="SEY6" s="246"/>
      <c r="SEZ6" s="246"/>
      <c r="SFA6" s="246"/>
      <c r="SFB6" s="246"/>
      <c r="SFC6" s="246"/>
      <c r="SFD6" s="246"/>
      <c r="SFE6" s="246"/>
      <c r="SFF6" s="246"/>
      <c r="SFG6" s="246"/>
      <c r="SFH6" s="246"/>
      <c r="SFI6" s="246"/>
      <c r="SFJ6" s="246"/>
      <c r="SFK6" s="246"/>
      <c r="SFL6" s="246"/>
      <c r="SFM6" s="246"/>
      <c r="SFN6" s="246"/>
      <c r="SFO6" s="246"/>
      <c r="SFP6" s="246"/>
      <c r="SFQ6" s="246"/>
      <c r="SFR6" s="246"/>
      <c r="SFS6" s="246"/>
      <c r="SFT6" s="246"/>
      <c r="SFU6" s="246"/>
      <c r="SFV6" s="246"/>
      <c r="SFW6" s="246"/>
      <c r="SFX6" s="246"/>
      <c r="SFY6" s="246"/>
      <c r="SFZ6" s="246"/>
      <c r="SGA6" s="246"/>
      <c r="SGB6" s="246"/>
      <c r="SGC6" s="246"/>
      <c r="SGD6" s="246"/>
      <c r="SGE6" s="246"/>
      <c r="SGF6" s="246"/>
      <c r="SGG6" s="246"/>
      <c r="SGH6" s="246"/>
      <c r="SGI6" s="246"/>
      <c r="SGJ6" s="246"/>
      <c r="SGK6" s="246"/>
      <c r="SGL6" s="246"/>
      <c r="SGM6" s="246"/>
      <c r="SGN6" s="246"/>
      <c r="SGO6" s="246"/>
      <c r="SGP6" s="246"/>
      <c r="SGQ6" s="246"/>
      <c r="SGR6" s="246"/>
      <c r="SGS6" s="246"/>
      <c r="SGT6" s="246"/>
      <c r="SGU6" s="246"/>
      <c r="SGV6" s="246"/>
      <c r="SGW6" s="246"/>
      <c r="SGX6" s="246"/>
      <c r="SGY6" s="246"/>
      <c r="SGZ6" s="246"/>
      <c r="SHA6" s="246"/>
      <c r="SHB6" s="246"/>
      <c r="SHC6" s="246"/>
      <c r="SHD6" s="246"/>
      <c r="SHE6" s="246"/>
      <c r="SHF6" s="246"/>
      <c r="SHG6" s="246"/>
      <c r="SHH6" s="246"/>
      <c r="SHI6" s="246"/>
      <c r="SHJ6" s="246"/>
      <c r="SHK6" s="246"/>
      <c r="SHL6" s="246"/>
      <c r="SHM6" s="246"/>
      <c r="SHN6" s="246"/>
      <c r="SHO6" s="246"/>
      <c r="SHP6" s="246"/>
      <c r="SHQ6" s="246"/>
      <c r="SHR6" s="246"/>
      <c r="SHS6" s="246"/>
      <c r="SHT6" s="246"/>
      <c r="SHU6" s="246"/>
      <c r="SHV6" s="246"/>
      <c r="SHW6" s="246"/>
      <c r="SHX6" s="246"/>
      <c r="SHY6" s="246"/>
      <c r="SHZ6" s="246"/>
      <c r="SIA6" s="246"/>
      <c r="SIB6" s="246"/>
      <c r="SIC6" s="246"/>
      <c r="SID6" s="246"/>
      <c r="SIE6" s="246"/>
      <c r="SIF6" s="246"/>
      <c r="SIG6" s="246"/>
      <c r="SIH6" s="246"/>
      <c r="SII6" s="246"/>
      <c r="SIJ6" s="246"/>
      <c r="SIK6" s="246"/>
      <c r="SIL6" s="246"/>
      <c r="SIM6" s="246"/>
      <c r="SIN6" s="246"/>
      <c r="SIO6" s="246"/>
      <c r="SIP6" s="246"/>
      <c r="SIQ6" s="246"/>
      <c r="SIR6" s="246"/>
      <c r="SIS6" s="246"/>
      <c r="SIT6" s="246"/>
      <c r="SIU6" s="246"/>
      <c r="SIV6" s="246"/>
      <c r="SIW6" s="246"/>
      <c r="SIX6" s="246"/>
      <c r="SIY6" s="246"/>
      <c r="SIZ6" s="246"/>
      <c r="SJA6" s="246"/>
      <c r="SJB6" s="246"/>
      <c r="SJC6" s="246"/>
      <c r="SJD6" s="246"/>
      <c r="SJE6" s="246"/>
      <c r="SJF6" s="246"/>
      <c r="SJG6" s="246"/>
      <c r="SJH6" s="246"/>
      <c r="SJI6" s="246"/>
      <c r="SJJ6" s="246"/>
      <c r="SJK6" s="246"/>
      <c r="SJL6" s="246"/>
      <c r="SJM6" s="246"/>
      <c r="SJN6" s="246"/>
      <c r="SJO6" s="246"/>
      <c r="SJP6" s="246"/>
      <c r="SJQ6" s="246"/>
      <c r="SJR6" s="246"/>
      <c r="SJS6" s="246"/>
      <c r="SJT6" s="246"/>
      <c r="SJU6" s="246"/>
      <c r="SJV6" s="246"/>
      <c r="SJW6" s="246"/>
      <c r="SJX6" s="246"/>
      <c r="SJY6" s="246"/>
      <c r="SJZ6" s="246"/>
      <c r="SKA6" s="246"/>
      <c r="SKB6" s="246"/>
      <c r="SKC6" s="246"/>
      <c r="SKD6" s="246"/>
      <c r="SKE6" s="246"/>
      <c r="SKF6" s="246"/>
      <c r="SKG6" s="246"/>
      <c r="SKH6" s="246"/>
      <c r="SKI6" s="246"/>
      <c r="SKJ6" s="246"/>
      <c r="SKK6" s="246"/>
      <c r="SKL6" s="246"/>
      <c r="SKM6" s="246"/>
      <c r="SKN6" s="246"/>
      <c r="SKO6" s="246"/>
      <c r="SKP6" s="246"/>
      <c r="SKQ6" s="246"/>
      <c r="SKR6" s="246"/>
      <c r="SKS6" s="246"/>
      <c r="SKT6" s="246"/>
      <c r="SKU6" s="246"/>
      <c r="SKV6" s="246"/>
      <c r="SKW6" s="246"/>
      <c r="SKX6" s="246"/>
      <c r="SKY6" s="246"/>
      <c r="SKZ6" s="246"/>
      <c r="SLA6" s="246"/>
      <c r="SLB6" s="246"/>
      <c r="SLC6" s="246"/>
      <c r="SLD6" s="246"/>
      <c r="SLE6" s="246"/>
      <c r="SLF6" s="246"/>
      <c r="SLG6" s="246"/>
      <c r="SLH6" s="246"/>
      <c r="SLI6" s="246"/>
      <c r="SLJ6" s="246"/>
      <c r="SLK6" s="246"/>
      <c r="SLL6" s="246"/>
      <c r="SLM6" s="246"/>
      <c r="SLN6" s="246"/>
      <c r="SLO6" s="246"/>
      <c r="SLP6" s="246"/>
      <c r="SLQ6" s="246"/>
      <c r="SLR6" s="246"/>
      <c r="SLS6" s="246"/>
      <c r="SLT6" s="246"/>
      <c r="SLU6" s="246"/>
      <c r="SLV6" s="246"/>
      <c r="SLW6" s="246"/>
      <c r="SLX6" s="246"/>
      <c r="SLY6" s="246"/>
      <c r="SLZ6" s="246"/>
      <c r="SMA6" s="246"/>
      <c r="SMB6" s="246"/>
      <c r="SMC6" s="246"/>
      <c r="SMD6" s="246"/>
      <c r="SME6" s="246"/>
      <c r="SMF6" s="246"/>
      <c r="SMG6" s="246"/>
      <c r="SMH6" s="246"/>
      <c r="SMI6" s="246"/>
      <c r="SMJ6" s="246"/>
      <c r="SMK6" s="246"/>
      <c r="SML6" s="246"/>
      <c r="SMM6" s="246"/>
      <c r="SMN6" s="246"/>
      <c r="SMO6" s="246"/>
      <c r="SMP6" s="246"/>
      <c r="SMQ6" s="246"/>
      <c r="SMR6" s="246"/>
      <c r="SMS6" s="246"/>
      <c r="SMT6" s="246"/>
      <c r="SMU6" s="246"/>
      <c r="SMV6" s="246"/>
      <c r="SMW6" s="246"/>
      <c r="SMX6" s="246"/>
      <c r="SMY6" s="246"/>
      <c r="SMZ6" s="246"/>
      <c r="SNA6" s="246"/>
      <c r="SNB6" s="246"/>
      <c r="SNC6" s="246"/>
      <c r="SND6" s="246"/>
      <c r="SNE6" s="246"/>
      <c r="SNF6" s="246"/>
      <c r="SNG6" s="246"/>
      <c r="SNH6" s="246"/>
      <c r="SNI6" s="246"/>
      <c r="SNJ6" s="246"/>
      <c r="SNK6" s="246"/>
      <c r="SNL6" s="246"/>
      <c r="SNM6" s="246"/>
      <c r="SNN6" s="246"/>
      <c r="SNO6" s="246"/>
      <c r="SNP6" s="246"/>
      <c r="SNQ6" s="246"/>
      <c r="SNR6" s="246"/>
      <c r="SNS6" s="246"/>
      <c r="SNT6" s="246"/>
      <c r="SNU6" s="246"/>
      <c r="SNV6" s="246"/>
      <c r="SNW6" s="246"/>
      <c r="SNX6" s="246"/>
      <c r="SNY6" s="246"/>
      <c r="SNZ6" s="246"/>
      <c r="SOA6" s="246"/>
      <c r="SOB6" s="246"/>
      <c r="SOC6" s="246"/>
      <c r="SOD6" s="246"/>
      <c r="SOE6" s="246"/>
      <c r="SOF6" s="246"/>
      <c r="SOG6" s="246"/>
      <c r="SOH6" s="246"/>
      <c r="SOI6" s="246"/>
      <c r="SOJ6" s="246"/>
      <c r="SOK6" s="246"/>
      <c r="SOL6" s="246"/>
      <c r="SOM6" s="246"/>
      <c r="SON6" s="246"/>
      <c r="SOO6" s="246"/>
      <c r="SOP6" s="246"/>
      <c r="SOQ6" s="246"/>
      <c r="SOR6" s="246"/>
      <c r="SOS6" s="246"/>
      <c r="SOT6" s="246"/>
      <c r="SOU6" s="246"/>
      <c r="SOV6" s="246"/>
      <c r="SOW6" s="246"/>
      <c r="SOX6" s="246"/>
      <c r="SOY6" s="246"/>
      <c r="SOZ6" s="246"/>
      <c r="SPA6" s="246"/>
      <c r="SPB6" s="246"/>
      <c r="SPC6" s="246"/>
      <c r="SPD6" s="246"/>
      <c r="SPE6" s="246"/>
      <c r="SPF6" s="246"/>
      <c r="SPG6" s="246"/>
      <c r="SPH6" s="246"/>
      <c r="SPI6" s="246"/>
      <c r="SPJ6" s="246"/>
      <c r="SPK6" s="246"/>
      <c r="SPL6" s="246"/>
      <c r="SPM6" s="246"/>
      <c r="SPN6" s="246"/>
      <c r="SPO6" s="246"/>
      <c r="SPP6" s="246"/>
      <c r="SPQ6" s="246"/>
      <c r="SPR6" s="246"/>
      <c r="SPS6" s="246"/>
      <c r="SPT6" s="246"/>
      <c r="SPU6" s="246"/>
      <c r="SPV6" s="246"/>
      <c r="SPW6" s="246"/>
      <c r="SPX6" s="246"/>
      <c r="SPY6" s="246"/>
      <c r="SPZ6" s="246"/>
      <c r="SQA6" s="246"/>
      <c r="SQB6" s="246"/>
      <c r="SQC6" s="246"/>
      <c r="SQD6" s="246"/>
      <c r="SQE6" s="246"/>
      <c r="SQF6" s="246"/>
      <c r="SQG6" s="246"/>
      <c r="SQH6" s="246"/>
      <c r="SQI6" s="246"/>
      <c r="SQJ6" s="246"/>
      <c r="SQK6" s="246"/>
      <c r="SQL6" s="246"/>
      <c r="SQM6" s="246"/>
      <c r="SQN6" s="246"/>
      <c r="SQO6" s="246"/>
      <c r="SQP6" s="246"/>
      <c r="SQQ6" s="246"/>
      <c r="SQR6" s="246"/>
      <c r="SQS6" s="246"/>
      <c r="SQT6" s="246"/>
      <c r="SQU6" s="246"/>
      <c r="SQV6" s="246"/>
      <c r="SQW6" s="246"/>
      <c r="SQX6" s="246"/>
      <c r="SQY6" s="246"/>
      <c r="SQZ6" s="246"/>
      <c r="SRA6" s="246"/>
      <c r="SRB6" s="246"/>
      <c r="SRC6" s="246"/>
      <c r="SRD6" s="246"/>
      <c r="SRE6" s="246"/>
      <c r="SRF6" s="246"/>
      <c r="SRG6" s="246"/>
      <c r="SRH6" s="246"/>
      <c r="SRI6" s="246"/>
      <c r="SRJ6" s="246"/>
      <c r="SRK6" s="246"/>
      <c r="SRL6" s="246"/>
      <c r="SRM6" s="246"/>
      <c r="SRN6" s="246"/>
      <c r="SRO6" s="246"/>
      <c r="SRP6" s="246"/>
      <c r="SRQ6" s="246"/>
      <c r="SRR6" s="246"/>
      <c r="SRS6" s="246"/>
      <c r="SRT6" s="246"/>
      <c r="SRU6" s="246"/>
      <c r="SRV6" s="246"/>
      <c r="SRW6" s="246"/>
      <c r="SRX6" s="246"/>
      <c r="SRY6" s="246"/>
      <c r="SRZ6" s="246"/>
      <c r="SSA6" s="246"/>
      <c r="SSB6" s="246"/>
      <c r="SSC6" s="246"/>
      <c r="SSD6" s="246"/>
      <c r="SSE6" s="246"/>
      <c r="SSF6" s="246"/>
      <c r="SSG6" s="246"/>
      <c r="SSH6" s="246"/>
      <c r="SSI6" s="246"/>
      <c r="SSJ6" s="246"/>
      <c r="SSK6" s="246"/>
      <c r="SSL6" s="246"/>
      <c r="SSM6" s="246"/>
      <c r="SSN6" s="246"/>
      <c r="SSO6" s="246"/>
      <c r="SSP6" s="246"/>
      <c r="SSQ6" s="246"/>
      <c r="SSR6" s="246"/>
      <c r="SSS6" s="246"/>
      <c r="SST6" s="246"/>
      <c r="SSU6" s="246"/>
      <c r="SSV6" s="246"/>
      <c r="SSW6" s="246"/>
      <c r="SSX6" s="246"/>
      <c r="SSY6" s="246"/>
      <c r="SSZ6" s="246"/>
      <c r="STA6" s="246"/>
      <c r="STB6" s="246"/>
      <c r="STC6" s="246"/>
      <c r="STD6" s="246"/>
      <c r="STE6" s="246"/>
      <c r="STF6" s="246"/>
      <c r="STG6" s="246"/>
      <c r="STH6" s="246"/>
      <c r="STI6" s="246"/>
      <c r="STJ6" s="246"/>
      <c r="STK6" s="246"/>
      <c r="STL6" s="246"/>
      <c r="STM6" s="246"/>
      <c r="STN6" s="246"/>
      <c r="STO6" s="246"/>
      <c r="STP6" s="246"/>
      <c r="STQ6" s="246"/>
      <c r="STR6" s="246"/>
      <c r="STS6" s="246"/>
      <c r="STT6" s="246"/>
      <c r="STU6" s="246"/>
      <c r="STV6" s="246"/>
      <c r="STW6" s="246"/>
      <c r="STX6" s="246"/>
      <c r="STY6" s="246"/>
      <c r="STZ6" s="246"/>
      <c r="SUA6" s="246"/>
      <c r="SUB6" s="246"/>
      <c r="SUC6" s="246"/>
      <c r="SUD6" s="246"/>
      <c r="SUE6" s="246"/>
      <c r="SUF6" s="246"/>
      <c r="SUG6" s="246"/>
      <c r="SUH6" s="246"/>
      <c r="SUI6" s="246"/>
      <c r="SUJ6" s="246"/>
      <c r="SUK6" s="246"/>
      <c r="SUL6" s="246"/>
      <c r="SUM6" s="246"/>
      <c r="SUN6" s="246"/>
      <c r="SUO6" s="246"/>
      <c r="SUP6" s="246"/>
      <c r="SUQ6" s="246"/>
      <c r="SUR6" s="246"/>
      <c r="SUS6" s="246"/>
      <c r="SUT6" s="246"/>
      <c r="SUU6" s="246"/>
      <c r="SUV6" s="246"/>
      <c r="SUW6" s="246"/>
      <c r="SUX6" s="246"/>
      <c r="SUY6" s="246"/>
      <c r="SUZ6" s="246"/>
      <c r="SVA6" s="246"/>
      <c r="SVB6" s="246"/>
      <c r="SVC6" s="246"/>
      <c r="SVD6" s="246"/>
      <c r="SVE6" s="246"/>
      <c r="SVF6" s="246"/>
      <c r="SVG6" s="246"/>
      <c r="SVH6" s="246"/>
      <c r="SVI6" s="246"/>
      <c r="SVJ6" s="246"/>
      <c r="SVK6" s="246"/>
      <c r="SVL6" s="246"/>
      <c r="SVM6" s="246"/>
      <c r="SVN6" s="246"/>
      <c r="SVO6" s="246"/>
      <c r="SVP6" s="246"/>
      <c r="SVQ6" s="246"/>
      <c r="SVR6" s="246"/>
      <c r="SVS6" s="246"/>
      <c r="SVT6" s="246"/>
      <c r="SVU6" s="246"/>
      <c r="SVV6" s="246"/>
      <c r="SVW6" s="246"/>
      <c r="SVX6" s="246"/>
      <c r="SVY6" s="246"/>
      <c r="SVZ6" s="246"/>
      <c r="SWA6" s="246"/>
      <c r="SWB6" s="246"/>
      <c r="SWC6" s="246"/>
      <c r="SWD6" s="246"/>
      <c r="SWE6" s="246"/>
      <c r="SWF6" s="246"/>
      <c r="SWG6" s="246"/>
      <c r="SWH6" s="246"/>
      <c r="SWI6" s="246"/>
      <c r="SWJ6" s="246"/>
      <c r="SWK6" s="246"/>
      <c r="SWL6" s="246"/>
      <c r="SWM6" s="246"/>
      <c r="SWN6" s="246"/>
      <c r="SWO6" s="246"/>
      <c r="SWP6" s="246"/>
      <c r="SWQ6" s="246"/>
      <c r="SWR6" s="246"/>
      <c r="SWS6" s="246"/>
      <c r="SWT6" s="246"/>
      <c r="SWU6" s="246"/>
      <c r="SWV6" s="246"/>
      <c r="SWW6" s="246"/>
      <c r="SWX6" s="246"/>
      <c r="SWY6" s="246"/>
      <c r="SWZ6" s="246"/>
      <c r="SXA6" s="246"/>
      <c r="SXB6" s="246"/>
      <c r="SXC6" s="246"/>
      <c r="SXD6" s="246"/>
      <c r="SXE6" s="246"/>
      <c r="SXF6" s="246"/>
      <c r="SXG6" s="246"/>
      <c r="SXH6" s="246"/>
      <c r="SXI6" s="246"/>
      <c r="SXJ6" s="246"/>
      <c r="SXK6" s="246"/>
      <c r="SXL6" s="246"/>
      <c r="SXM6" s="246"/>
      <c r="SXN6" s="246"/>
      <c r="SXO6" s="246"/>
      <c r="SXP6" s="246"/>
      <c r="SXQ6" s="246"/>
      <c r="SXR6" s="246"/>
      <c r="SXS6" s="246"/>
      <c r="SXT6" s="246"/>
      <c r="SXU6" s="246"/>
      <c r="SXV6" s="246"/>
      <c r="SXW6" s="246"/>
      <c r="SXX6" s="246"/>
      <c r="SXY6" s="246"/>
      <c r="SXZ6" s="246"/>
      <c r="SYA6" s="246"/>
      <c r="SYB6" s="246"/>
      <c r="SYC6" s="246"/>
      <c r="SYD6" s="246"/>
      <c r="SYE6" s="246"/>
      <c r="SYF6" s="246"/>
      <c r="SYG6" s="246"/>
      <c r="SYH6" s="246"/>
      <c r="SYI6" s="246"/>
      <c r="SYJ6" s="246"/>
      <c r="SYK6" s="246"/>
      <c r="SYL6" s="246"/>
      <c r="SYM6" s="246"/>
      <c r="SYN6" s="246"/>
      <c r="SYO6" s="246"/>
      <c r="SYP6" s="246"/>
      <c r="SYQ6" s="246"/>
      <c r="SYR6" s="246"/>
      <c r="SYS6" s="246"/>
      <c r="SYT6" s="246"/>
      <c r="SYU6" s="246"/>
      <c r="SYV6" s="246"/>
      <c r="SYW6" s="246"/>
      <c r="SYX6" s="246"/>
      <c r="SYY6" s="246"/>
      <c r="SYZ6" s="246"/>
      <c r="SZA6" s="246"/>
      <c r="SZB6" s="246"/>
      <c r="SZC6" s="246"/>
      <c r="SZD6" s="246"/>
      <c r="SZE6" s="246"/>
      <c r="SZF6" s="246"/>
      <c r="SZG6" s="246"/>
      <c r="SZH6" s="246"/>
      <c r="SZI6" s="246"/>
      <c r="SZJ6" s="246"/>
      <c r="SZK6" s="246"/>
      <c r="SZL6" s="246"/>
      <c r="SZM6" s="246"/>
      <c r="SZN6" s="246"/>
      <c r="SZO6" s="246"/>
      <c r="SZP6" s="246"/>
      <c r="SZQ6" s="246"/>
      <c r="SZR6" s="246"/>
      <c r="SZS6" s="246"/>
      <c r="SZT6" s="246"/>
      <c r="SZU6" s="246"/>
      <c r="SZV6" s="246"/>
      <c r="SZW6" s="246"/>
      <c r="SZX6" s="246"/>
      <c r="SZY6" s="246"/>
      <c r="SZZ6" s="246"/>
      <c r="TAA6" s="246"/>
      <c r="TAB6" s="246"/>
      <c r="TAC6" s="246"/>
      <c r="TAD6" s="246"/>
      <c r="TAE6" s="246"/>
      <c r="TAF6" s="246"/>
      <c r="TAG6" s="246"/>
      <c r="TAH6" s="246"/>
      <c r="TAI6" s="246"/>
      <c r="TAJ6" s="246"/>
      <c r="TAK6" s="246"/>
      <c r="TAL6" s="246"/>
      <c r="TAM6" s="246"/>
      <c r="TAN6" s="246"/>
      <c r="TAO6" s="246"/>
      <c r="TAP6" s="246"/>
      <c r="TAQ6" s="246"/>
      <c r="TAR6" s="246"/>
      <c r="TAS6" s="246"/>
      <c r="TAT6" s="246"/>
      <c r="TAU6" s="246"/>
      <c r="TAV6" s="246"/>
      <c r="TAW6" s="246"/>
      <c r="TAX6" s="246"/>
      <c r="TAY6" s="246"/>
      <c r="TAZ6" s="246"/>
      <c r="TBA6" s="246"/>
      <c r="TBB6" s="246"/>
      <c r="TBC6" s="246"/>
      <c r="TBD6" s="246"/>
      <c r="TBE6" s="246"/>
      <c r="TBF6" s="246"/>
      <c r="TBG6" s="246"/>
      <c r="TBH6" s="246"/>
      <c r="TBI6" s="246"/>
      <c r="TBJ6" s="246"/>
      <c r="TBK6" s="246"/>
      <c r="TBL6" s="246"/>
      <c r="TBM6" s="246"/>
      <c r="TBN6" s="246"/>
      <c r="TBO6" s="246"/>
      <c r="TBP6" s="246"/>
      <c r="TBQ6" s="246"/>
      <c r="TBR6" s="246"/>
      <c r="TBS6" s="246"/>
      <c r="TBT6" s="246"/>
      <c r="TBU6" s="246"/>
      <c r="TBV6" s="246"/>
      <c r="TBW6" s="246"/>
      <c r="TBX6" s="246"/>
      <c r="TBY6" s="246"/>
      <c r="TBZ6" s="246"/>
      <c r="TCA6" s="246"/>
      <c r="TCB6" s="246"/>
      <c r="TCC6" s="246"/>
      <c r="TCD6" s="246"/>
      <c r="TCE6" s="246"/>
      <c r="TCF6" s="246"/>
      <c r="TCG6" s="246"/>
      <c r="TCH6" s="246"/>
      <c r="TCI6" s="246"/>
      <c r="TCJ6" s="246"/>
      <c r="TCK6" s="246"/>
      <c r="TCL6" s="246"/>
      <c r="TCM6" s="246"/>
      <c r="TCN6" s="246"/>
      <c r="TCO6" s="246"/>
      <c r="TCP6" s="246"/>
      <c r="TCQ6" s="246"/>
      <c r="TCR6" s="246"/>
      <c r="TCS6" s="246"/>
      <c r="TCT6" s="246"/>
      <c r="TCU6" s="246"/>
      <c r="TCV6" s="246"/>
      <c r="TCW6" s="246"/>
      <c r="TCX6" s="246"/>
      <c r="TCY6" s="246"/>
      <c r="TCZ6" s="246"/>
      <c r="TDA6" s="246"/>
      <c r="TDB6" s="246"/>
      <c r="TDC6" s="246"/>
      <c r="TDD6" s="246"/>
      <c r="TDE6" s="246"/>
      <c r="TDF6" s="246"/>
      <c r="TDG6" s="246"/>
      <c r="TDH6" s="246"/>
      <c r="TDI6" s="246"/>
      <c r="TDJ6" s="246"/>
      <c r="TDK6" s="246"/>
      <c r="TDL6" s="246"/>
      <c r="TDM6" s="246"/>
      <c r="TDN6" s="246"/>
      <c r="TDO6" s="246"/>
      <c r="TDP6" s="246"/>
      <c r="TDQ6" s="246"/>
      <c r="TDR6" s="246"/>
      <c r="TDS6" s="246"/>
      <c r="TDT6" s="246"/>
      <c r="TDU6" s="246"/>
      <c r="TDV6" s="246"/>
      <c r="TDW6" s="246"/>
      <c r="TDX6" s="246"/>
      <c r="TDY6" s="246"/>
      <c r="TDZ6" s="246"/>
      <c r="TEA6" s="246"/>
      <c r="TEB6" s="246"/>
      <c r="TEC6" s="246"/>
      <c r="TED6" s="246"/>
      <c r="TEE6" s="246"/>
      <c r="TEF6" s="246"/>
      <c r="TEG6" s="246"/>
      <c r="TEH6" s="246"/>
      <c r="TEI6" s="246"/>
      <c r="TEJ6" s="246"/>
      <c r="TEK6" s="246"/>
      <c r="TEL6" s="246"/>
      <c r="TEM6" s="246"/>
      <c r="TEN6" s="246"/>
      <c r="TEO6" s="246"/>
      <c r="TEP6" s="246"/>
      <c r="TEQ6" s="246"/>
      <c r="TER6" s="246"/>
      <c r="TES6" s="246"/>
      <c r="TET6" s="246"/>
      <c r="TEU6" s="246"/>
      <c r="TEV6" s="246"/>
      <c r="TEW6" s="246"/>
      <c r="TEX6" s="246"/>
      <c r="TEY6" s="246"/>
      <c r="TEZ6" s="246"/>
      <c r="TFA6" s="246"/>
      <c r="TFB6" s="246"/>
      <c r="TFC6" s="246"/>
      <c r="TFD6" s="246"/>
      <c r="TFE6" s="246"/>
      <c r="TFF6" s="246"/>
      <c r="TFG6" s="246"/>
      <c r="TFH6" s="246"/>
      <c r="TFI6" s="246"/>
      <c r="TFJ6" s="246"/>
      <c r="TFK6" s="246"/>
      <c r="TFL6" s="246"/>
      <c r="TFM6" s="246"/>
      <c r="TFN6" s="246"/>
      <c r="TFO6" s="246"/>
      <c r="TFP6" s="246"/>
      <c r="TFQ6" s="246"/>
      <c r="TFR6" s="246"/>
      <c r="TFS6" s="246"/>
      <c r="TFT6" s="246"/>
      <c r="TFU6" s="246"/>
      <c r="TFV6" s="246"/>
      <c r="TFW6" s="246"/>
      <c r="TFX6" s="246"/>
      <c r="TFY6" s="246"/>
      <c r="TFZ6" s="246"/>
      <c r="TGA6" s="246"/>
      <c r="TGB6" s="246"/>
      <c r="TGC6" s="246"/>
      <c r="TGD6" s="246"/>
      <c r="TGE6" s="246"/>
      <c r="TGF6" s="246"/>
      <c r="TGG6" s="246"/>
      <c r="TGH6" s="246"/>
      <c r="TGI6" s="246"/>
      <c r="TGJ6" s="246"/>
      <c r="TGK6" s="246"/>
      <c r="TGL6" s="246"/>
      <c r="TGM6" s="246"/>
      <c r="TGN6" s="246"/>
      <c r="TGO6" s="246"/>
      <c r="TGP6" s="246"/>
      <c r="TGQ6" s="246"/>
      <c r="TGR6" s="246"/>
      <c r="TGS6" s="246"/>
      <c r="TGT6" s="246"/>
      <c r="TGU6" s="246"/>
      <c r="TGV6" s="246"/>
      <c r="TGW6" s="246"/>
      <c r="TGX6" s="246"/>
      <c r="TGY6" s="246"/>
      <c r="TGZ6" s="246"/>
      <c r="THA6" s="246"/>
      <c r="THB6" s="246"/>
      <c r="THC6" s="246"/>
      <c r="THD6" s="246"/>
      <c r="THE6" s="246"/>
      <c r="THF6" s="246"/>
      <c r="THG6" s="246"/>
      <c r="THH6" s="246"/>
      <c r="THI6" s="246"/>
      <c r="THJ6" s="246"/>
      <c r="THK6" s="246"/>
      <c r="THL6" s="246"/>
      <c r="THM6" s="246"/>
      <c r="THN6" s="246"/>
      <c r="THO6" s="246"/>
      <c r="THP6" s="246"/>
      <c r="THQ6" s="246"/>
      <c r="THR6" s="246"/>
      <c r="THS6" s="246"/>
      <c r="THT6" s="246"/>
      <c r="THU6" s="246"/>
      <c r="THV6" s="246"/>
      <c r="THW6" s="246"/>
      <c r="THX6" s="246"/>
      <c r="THY6" s="246"/>
      <c r="THZ6" s="246"/>
      <c r="TIA6" s="246"/>
      <c r="TIB6" s="246"/>
      <c r="TIC6" s="246"/>
      <c r="TID6" s="246"/>
      <c r="TIE6" s="246"/>
      <c r="TIF6" s="246"/>
      <c r="TIG6" s="246"/>
      <c r="TIH6" s="246"/>
      <c r="TII6" s="246"/>
      <c r="TIJ6" s="246"/>
      <c r="TIK6" s="246"/>
      <c r="TIL6" s="246"/>
      <c r="TIM6" s="246"/>
      <c r="TIN6" s="246"/>
      <c r="TIO6" s="246"/>
      <c r="TIP6" s="246"/>
      <c r="TIQ6" s="246"/>
      <c r="TIR6" s="246"/>
      <c r="TIS6" s="246"/>
      <c r="TIT6" s="246"/>
      <c r="TIU6" s="246"/>
      <c r="TIV6" s="246"/>
      <c r="TIW6" s="246"/>
      <c r="TIX6" s="246"/>
      <c r="TIY6" s="246"/>
      <c r="TIZ6" s="246"/>
      <c r="TJA6" s="246"/>
      <c r="TJB6" s="246"/>
      <c r="TJC6" s="246"/>
      <c r="TJD6" s="246"/>
      <c r="TJE6" s="246"/>
      <c r="TJF6" s="246"/>
      <c r="TJG6" s="246"/>
      <c r="TJH6" s="246"/>
      <c r="TJI6" s="246"/>
      <c r="TJJ6" s="246"/>
      <c r="TJK6" s="246"/>
      <c r="TJL6" s="246"/>
      <c r="TJM6" s="246"/>
      <c r="TJN6" s="246"/>
      <c r="TJO6" s="246"/>
      <c r="TJP6" s="246"/>
      <c r="TJQ6" s="246"/>
      <c r="TJR6" s="246"/>
      <c r="TJS6" s="246"/>
      <c r="TJT6" s="246"/>
      <c r="TJU6" s="246"/>
      <c r="TJV6" s="246"/>
      <c r="TJW6" s="246"/>
      <c r="TJX6" s="246"/>
      <c r="TJY6" s="246"/>
      <c r="TJZ6" s="246"/>
      <c r="TKA6" s="246"/>
      <c r="TKB6" s="246"/>
      <c r="TKC6" s="246"/>
      <c r="TKD6" s="246"/>
      <c r="TKE6" s="246"/>
      <c r="TKF6" s="246"/>
      <c r="TKG6" s="246"/>
      <c r="TKH6" s="246"/>
      <c r="TKI6" s="246"/>
      <c r="TKJ6" s="246"/>
      <c r="TKK6" s="246"/>
      <c r="TKL6" s="246"/>
      <c r="TKM6" s="246"/>
      <c r="TKN6" s="246"/>
      <c r="TKO6" s="246"/>
      <c r="TKP6" s="246"/>
      <c r="TKQ6" s="246"/>
      <c r="TKR6" s="246"/>
      <c r="TKS6" s="246"/>
      <c r="TKT6" s="246"/>
      <c r="TKU6" s="246"/>
      <c r="TKV6" s="246"/>
      <c r="TKW6" s="246"/>
      <c r="TKX6" s="246"/>
      <c r="TKY6" s="246"/>
      <c r="TKZ6" s="246"/>
      <c r="TLA6" s="246"/>
      <c r="TLB6" s="246"/>
      <c r="TLC6" s="246"/>
      <c r="TLD6" s="246"/>
      <c r="TLE6" s="246"/>
      <c r="TLF6" s="246"/>
      <c r="TLG6" s="246"/>
      <c r="TLH6" s="246"/>
      <c r="TLI6" s="246"/>
      <c r="TLJ6" s="246"/>
      <c r="TLK6" s="246"/>
      <c r="TLL6" s="246"/>
      <c r="TLM6" s="246"/>
      <c r="TLN6" s="246"/>
      <c r="TLO6" s="246"/>
      <c r="TLP6" s="246"/>
      <c r="TLQ6" s="246"/>
      <c r="TLR6" s="246"/>
      <c r="TLS6" s="246"/>
      <c r="TLT6" s="246"/>
      <c r="TLU6" s="246"/>
      <c r="TLV6" s="246"/>
      <c r="TLW6" s="246"/>
      <c r="TLX6" s="246"/>
      <c r="TLY6" s="246"/>
      <c r="TLZ6" s="246"/>
      <c r="TMA6" s="246"/>
      <c r="TMB6" s="246"/>
      <c r="TMC6" s="246"/>
      <c r="TMD6" s="246"/>
      <c r="TME6" s="246"/>
      <c r="TMF6" s="246"/>
      <c r="TMG6" s="246"/>
      <c r="TMH6" s="246"/>
      <c r="TMI6" s="246"/>
      <c r="TMJ6" s="246"/>
      <c r="TMK6" s="246"/>
      <c r="TML6" s="246"/>
      <c r="TMM6" s="246"/>
      <c r="TMN6" s="246"/>
      <c r="TMO6" s="246"/>
      <c r="TMP6" s="246"/>
      <c r="TMQ6" s="246"/>
      <c r="TMR6" s="246"/>
      <c r="TMS6" s="246"/>
      <c r="TMT6" s="246"/>
      <c r="TMU6" s="246"/>
      <c r="TMV6" s="246"/>
      <c r="TMW6" s="246"/>
      <c r="TMX6" s="246"/>
      <c r="TMY6" s="246"/>
      <c r="TMZ6" s="246"/>
      <c r="TNA6" s="246"/>
      <c r="TNB6" s="246"/>
      <c r="TNC6" s="246"/>
      <c r="TND6" s="246"/>
      <c r="TNE6" s="246"/>
      <c r="TNF6" s="246"/>
      <c r="TNG6" s="246"/>
      <c r="TNH6" s="246"/>
      <c r="TNI6" s="246"/>
      <c r="TNJ6" s="246"/>
      <c r="TNK6" s="246"/>
      <c r="TNL6" s="246"/>
      <c r="TNM6" s="246"/>
      <c r="TNN6" s="246"/>
      <c r="TNO6" s="246"/>
      <c r="TNP6" s="246"/>
      <c r="TNQ6" s="246"/>
      <c r="TNR6" s="246"/>
      <c r="TNS6" s="246"/>
      <c r="TNT6" s="246"/>
      <c r="TNU6" s="246"/>
      <c r="TNV6" s="246"/>
      <c r="TNW6" s="246"/>
      <c r="TNX6" s="246"/>
      <c r="TNY6" s="246"/>
      <c r="TNZ6" s="246"/>
      <c r="TOA6" s="246"/>
      <c r="TOB6" s="246"/>
      <c r="TOC6" s="246"/>
      <c r="TOD6" s="246"/>
      <c r="TOE6" s="246"/>
      <c r="TOF6" s="246"/>
      <c r="TOG6" s="246"/>
      <c r="TOH6" s="246"/>
      <c r="TOI6" s="246"/>
      <c r="TOJ6" s="246"/>
      <c r="TOK6" s="246"/>
      <c r="TOL6" s="246"/>
      <c r="TOM6" s="246"/>
      <c r="TON6" s="246"/>
      <c r="TOO6" s="246"/>
      <c r="TOP6" s="246"/>
      <c r="TOQ6" s="246"/>
      <c r="TOR6" s="246"/>
      <c r="TOS6" s="246"/>
      <c r="TOT6" s="246"/>
      <c r="TOU6" s="246"/>
      <c r="TOV6" s="246"/>
      <c r="TOW6" s="246"/>
      <c r="TOX6" s="246"/>
      <c r="TOY6" s="246"/>
      <c r="TOZ6" s="246"/>
      <c r="TPA6" s="246"/>
      <c r="TPB6" s="246"/>
      <c r="TPC6" s="246"/>
      <c r="TPD6" s="246"/>
      <c r="TPE6" s="246"/>
      <c r="TPF6" s="246"/>
      <c r="TPG6" s="246"/>
      <c r="TPH6" s="246"/>
      <c r="TPI6" s="246"/>
      <c r="TPJ6" s="246"/>
      <c r="TPK6" s="246"/>
      <c r="TPL6" s="246"/>
      <c r="TPM6" s="246"/>
      <c r="TPN6" s="246"/>
      <c r="TPO6" s="246"/>
      <c r="TPP6" s="246"/>
      <c r="TPQ6" s="246"/>
      <c r="TPR6" s="246"/>
      <c r="TPS6" s="246"/>
      <c r="TPT6" s="246"/>
      <c r="TPU6" s="246"/>
      <c r="TPV6" s="246"/>
      <c r="TPW6" s="246"/>
      <c r="TPX6" s="246"/>
      <c r="TPY6" s="246"/>
      <c r="TPZ6" s="246"/>
      <c r="TQA6" s="246"/>
      <c r="TQB6" s="246"/>
      <c r="TQC6" s="246"/>
      <c r="TQD6" s="246"/>
      <c r="TQE6" s="246"/>
      <c r="TQF6" s="246"/>
      <c r="TQG6" s="246"/>
      <c r="TQH6" s="246"/>
      <c r="TQI6" s="246"/>
      <c r="TQJ6" s="246"/>
      <c r="TQK6" s="246"/>
      <c r="TQL6" s="246"/>
      <c r="TQM6" s="246"/>
      <c r="TQN6" s="246"/>
      <c r="TQO6" s="246"/>
      <c r="TQP6" s="246"/>
      <c r="TQQ6" s="246"/>
      <c r="TQR6" s="246"/>
      <c r="TQS6" s="246"/>
      <c r="TQT6" s="246"/>
      <c r="TQU6" s="246"/>
      <c r="TQV6" s="246"/>
      <c r="TQW6" s="246"/>
      <c r="TQX6" s="246"/>
      <c r="TQY6" s="246"/>
      <c r="TQZ6" s="246"/>
      <c r="TRA6" s="246"/>
      <c r="TRB6" s="246"/>
      <c r="TRC6" s="246"/>
      <c r="TRD6" s="246"/>
      <c r="TRE6" s="246"/>
      <c r="TRF6" s="246"/>
      <c r="TRG6" s="246"/>
      <c r="TRH6" s="246"/>
      <c r="TRI6" s="246"/>
      <c r="TRJ6" s="246"/>
      <c r="TRK6" s="246"/>
      <c r="TRL6" s="246"/>
      <c r="TRM6" s="246"/>
      <c r="TRN6" s="246"/>
      <c r="TRO6" s="246"/>
      <c r="TRP6" s="246"/>
      <c r="TRQ6" s="246"/>
      <c r="TRR6" s="246"/>
      <c r="TRS6" s="246"/>
      <c r="TRT6" s="246"/>
      <c r="TRU6" s="246"/>
      <c r="TRV6" s="246"/>
      <c r="TRW6" s="246"/>
      <c r="TRX6" s="246"/>
      <c r="TRY6" s="246"/>
      <c r="TRZ6" s="246"/>
      <c r="TSA6" s="246"/>
      <c r="TSB6" s="246"/>
      <c r="TSC6" s="246"/>
      <c r="TSD6" s="246"/>
      <c r="TSE6" s="246"/>
      <c r="TSF6" s="246"/>
      <c r="TSG6" s="246"/>
      <c r="TSH6" s="246"/>
      <c r="TSI6" s="246"/>
      <c r="TSJ6" s="246"/>
      <c r="TSK6" s="246"/>
      <c r="TSL6" s="246"/>
      <c r="TSM6" s="246"/>
      <c r="TSN6" s="246"/>
      <c r="TSO6" s="246"/>
      <c r="TSP6" s="246"/>
      <c r="TSQ6" s="246"/>
      <c r="TSR6" s="246"/>
      <c r="TSS6" s="246"/>
      <c r="TST6" s="246"/>
      <c r="TSU6" s="246"/>
      <c r="TSV6" s="246"/>
      <c r="TSW6" s="246"/>
      <c r="TSX6" s="246"/>
      <c r="TSY6" s="246"/>
      <c r="TSZ6" s="246"/>
      <c r="TTA6" s="246"/>
      <c r="TTB6" s="246"/>
      <c r="TTC6" s="246"/>
      <c r="TTD6" s="246"/>
      <c r="TTE6" s="246"/>
      <c r="TTF6" s="246"/>
      <c r="TTG6" s="246"/>
      <c r="TTH6" s="246"/>
      <c r="TTI6" s="246"/>
      <c r="TTJ6" s="246"/>
      <c r="TTK6" s="246"/>
      <c r="TTL6" s="246"/>
      <c r="TTM6" s="246"/>
      <c r="TTN6" s="246"/>
      <c r="TTO6" s="246"/>
      <c r="TTP6" s="246"/>
      <c r="TTQ6" s="246"/>
      <c r="TTR6" s="246"/>
      <c r="TTS6" s="246"/>
      <c r="TTT6" s="246"/>
      <c r="TTU6" s="246"/>
      <c r="TTV6" s="246"/>
      <c r="TTW6" s="246"/>
      <c r="TTX6" s="246"/>
      <c r="TTY6" s="246"/>
      <c r="TTZ6" s="246"/>
      <c r="TUA6" s="246"/>
      <c r="TUB6" s="246"/>
      <c r="TUC6" s="246"/>
      <c r="TUD6" s="246"/>
      <c r="TUE6" s="246"/>
      <c r="TUF6" s="246"/>
      <c r="TUG6" s="246"/>
      <c r="TUH6" s="246"/>
      <c r="TUI6" s="246"/>
      <c r="TUJ6" s="246"/>
      <c r="TUK6" s="246"/>
      <c r="TUL6" s="246"/>
      <c r="TUM6" s="246"/>
      <c r="TUN6" s="246"/>
      <c r="TUO6" s="246"/>
      <c r="TUP6" s="246"/>
      <c r="TUQ6" s="246"/>
      <c r="TUR6" s="246"/>
      <c r="TUS6" s="246"/>
      <c r="TUT6" s="246"/>
      <c r="TUU6" s="246"/>
      <c r="TUV6" s="246"/>
      <c r="TUW6" s="246"/>
      <c r="TUX6" s="246"/>
      <c r="TUY6" s="246"/>
      <c r="TUZ6" s="246"/>
      <c r="TVA6" s="246"/>
      <c r="TVB6" s="246"/>
      <c r="TVC6" s="246"/>
      <c r="TVD6" s="246"/>
      <c r="TVE6" s="246"/>
      <c r="TVF6" s="246"/>
      <c r="TVG6" s="246"/>
      <c r="TVH6" s="246"/>
      <c r="TVI6" s="246"/>
      <c r="TVJ6" s="246"/>
      <c r="TVK6" s="246"/>
      <c r="TVL6" s="246"/>
      <c r="TVM6" s="246"/>
      <c r="TVN6" s="246"/>
      <c r="TVO6" s="246"/>
      <c r="TVP6" s="246"/>
      <c r="TVQ6" s="246"/>
      <c r="TVR6" s="246"/>
      <c r="TVS6" s="246"/>
      <c r="TVT6" s="246"/>
      <c r="TVU6" s="246"/>
      <c r="TVV6" s="246"/>
      <c r="TVW6" s="246"/>
      <c r="TVX6" s="246"/>
      <c r="TVY6" s="246"/>
      <c r="TVZ6" s="246"/>
      <c r="TWA6" s="246"/>
      <c r="TWB6" s="246"/>
      <c r="TWC6" s="246"/>
      <c r="TWD6" s="246"/>
      <c r="TWE6" s="246"/>
      <c r="TWF6" s="246"/>
      <c r="TWG6" s="246"/>
      <c r="TWH6" s="246"/>
      <c r="TWI6" s="246"/>
      <c r="TWJ6" s="246"/>
      <c r="TWK6" s="246"/>
      <c r="TWL6" s="246"/>
      <c r="TWM6" s="246"/>
      <c r="TWN6" s="246"/>
      <c r="TWO6" s="246"/>
      <c r="TWP6" s="246"/>
      <c r="TWQ6" s="246"/>
      <c r="TWR6" s="246"/>
      <c r="TWS6" s="246"/>
      <c r="TWT6" s="246"/>
      <c r="TWU6" s="246"/>
      <c r="TWV6" s="246"/>
      <c r="TWW6" s="246"/>
      <c r="TWX6" s="246"/>
      <c r="TWY6" s="246"/>
      <c r="TWZ6" s="246"/>
      <c r="TXA6" s="246"/>
      <c r="TXB6" s="246"/>
      <c r="TXC6" s="246"/>
      <c r="TXD6" s="246"/>
      <c r="TXE6" s="246"/>
      <c r="TXF6" s="246"/>
      <c r="TXG6" s="246"/>
      <c r="TXH6" s="246"/>
      <c r="TXI6" s="246"/>
      <c r="TXJ6" s="246"/>
      <c r="TXK6" s="246"/>
      <c r="TXL6" s="246"/>
      <c r="TXM6" s="246"/>
      <c r="TXN6" s="246"/>
      <c r="TXO6" s="246"/>
      <c r="TXP6" s="246"/>
      <c r="TXQ6" s="246"/>
      <c r="TXR6" s="246"/>
      <c r="TXS6" s="246"/>
      <c r="TXT6" s="246"/>
      <c r="TXU6" s="246"/>
      <c r="TXV6" s="246"/>
      <c r="TXW6" s="246"/>
      <c r="TXX6" s="246"/>
      <c r="TXY6" s="246"/>
      <c r="TXZ6" s="246"/>
      <c r="TYA6" s="246"/>
      <c r="TYB6" s="246"/>
      <c r="TYC6" s="246"/>
      <c r="TYD6" s="246"/>
      <c r="TYE6" s="246"/>
      <c r="TYF6" s="246"/>
      <c r="TYG6" s="246"/>
      <c r="TYH6" s="246"/>
      <c r="TYI6" s="246"/>
      <c r="TYJ6" s="246"/>
      <c r="TYK6" s="246"/>
      <c r="TYL6" s="246"/>
      <c r="TYM6" s="246"/>
      <c r="TYN6" s="246"/>
      <c r="TYO6" s="246"/>
      <c r="TYP6" s="246"/>
      <c r="TYQ6" s="246"/>
      <c r="TYR6" s="246"/>
      <c r="TYS6" s="246"/>
      <c r="TYT6" s="246"/>
      <c r="TYU6" s="246"/>
      <c r="TYV6" s="246"/>
      <c r="TYW6" s="246"/>
      <c r="TYX6" s="246"/>
      <c r="TYY6" s="246"/>
      <c r="TYZ6" s="246"/>
      <c r="TZA6" s="246"/>
      <c r="TZB6" s="246"/>
      <c r="TZC6" s="246"/>
      <c r="TZD6" s="246"/>
      <c r="TZE6" s="246"/>
      <c r="TZF6" s="246"/>
      <c r="TZG6" s="246"/>
      <c r="TZH6" s="246"/>
      <c r="TZI6" s="246"/>
      <c r="TZJ6" s="246"/>
      <c r="TZK6" s="246"/>
      <c r="TZL6" s="246"/>
      <c r="TZM6" s="246"/>
      <c r="TZN6" s="246"/>
      <c r="TZO6" s="246"/>
      <c r="TZP6" s="246"/>
      <c r="TZQ6" s="246"/>
      <c r="TZR6" s="246"/>
      <c r="TZS6" s="246"/>
      <c r="TZT6" s="246"/>
      <c r="TZU6" s="246"/>
      <c r="TZV6" s="246"/>
      <c r="TZW6" s="246"/>
      <c r="TZX6" s="246"/>
      <c r="TZY6" s="246"/>
      <c r="TZZ6" s="246"/>
      <c r="UAA6" s="246"/>
      <c r="UAB6" s="246"/>
      <c r="UAC6" s="246"/>
      <c r="UAD6" s="246"/>
      <c r="UAE6" s="246"/>
      <c r="UAF6" s="246"/>
      <c r="UAG6" s="246"/>
      <c r="UAH6" s="246"/>
      <c r="UAI6" s="246"/>
      <c r="UAJ6" s="246"/>
      <c r="UAK6" s="246"/>
      <c r="UAL6" s="246"/>
      <c r="UAM6" s="246"/>
      <c r="UAN6" s="246"/>
      <c r="UAO6" s="246"/>
      <c r="UAP6" s="246"/>
      <c r="UAQ6" s="246"/>
      <c r="UAR6" s="246"/>
      <c r="UAS6" s="246"/>
      <c r="UAT6" s="246"/>
      <c r="UAU6" s="246"/>
      <c r="UAV6" s="246"/>
      <c r="UAW6" s="246"/>
      <c r="UAX6" s="246"/>
      <c r="UAY6" s="246"/>
      <c r="UAZ6" s="246"/>
      <c r="UBA6" s="246"/>
      <c r="UBB6" s="246"/>
      <c r="UBC6" s="246"/>
      <c r="UBD6" s="246"/>
      <c r="UBE6" s="246"/>
      <c r="UBF6" s="246"/>
      <c r="UBG6" s="246"/>
      <c r="UBH6" s="246"/>
      <c r="UBI6" s="246"/>
      <c r="UBJ6" s="246"/>
      <c r="UBK6" s="246"/>
      <c r="UBL6" s="246"/>
      <c r="UBM6" s="246"/>
      <c r="UBN6" s="246"/>
      <c r="UBO6" s="246"/>
      <c r="UBP6" s="246"/>
      <c r="UBQ6" s="246"/>
      <c r="UBR6" s="246"/>
      <c r="UBS6" s="246"/>
      <c r="UBT6" s="246"/>
      <c r="UBU6" s="246"/>
      <c r="UBV6" s="246"/>
      <c r="UBW6" s="246"/>
      <c r="UBX6" s="246"/>
      <c r="UBY6" s="246"/>
      <c r="UBZ6" s="246"/>
      <c r="UCA6" s="246"/>
      <c r="UCB6" s="246"/>
      <c r="UCC6" s="246"/>
      <c r="UCD6" s="246"/>
      <c r="UCE6" s="246"/>
      <c r="UCF6" s="246"/>
      <c r="UCG6" s="246"/>
      <c r="UCH6" s="246"/>
      <c r="UCI6" s="246"/>
      <c r="UCJ6" s="246"/>
      <c r="UCK6" s="246"/>
      <c r="UCL6" s="246"/>
      <c r="UCM6" s="246"/>
      <c r="UCN6" s="246"/>
      <c r="UCO6" s="246"/>
      <c r="UCP6" s="246"/>
      <c r="UCQ6" s="246"/>
      <c r="UCR6" s="246"/>
      <c r="UCS6" s="246"/>
      <c r="UCT6" s="246"/>
      <c r="UCU6" s="246"/>
      <c r="UCV6" s="246"/>
      <c r="UCW6" s="246"/>
      <c r="UCX6" s="246"/>
      <c r="UCY6" s="246"/>
      <c r="UCZ6" s="246"/>
      <c r="UDA6" s="246"/>
      <c r="UDB6" s="246"/>
      <c r="UDC6" s="246"/>
      <c r="UDD6" s="246"/>
      <c r="UDE6" s="246"/>
      <c r="UDF6" s="246"/>
      <c r="UDG6" s="246"/>
      <c r="UDH6" s="246"/>
      <c r="UDI6" s="246"/>
      <c r="UDJ6" s="246"/>
      <c r="UDK6" s="246"/>
      <c r="UDL6" s="246"/>
      <c r="UDM6" s="246"/>
      <c r="UDN6" s="246"/>
      <c r="UDO6" s="246"/>
      <c r="UDP6" s="246"/>
      <c r="UDQ6" s="246"/>
      <c r="UDR6" s="246"/>
      <c r="UDS6" s="246"/>
      <c r="UDT6" s="246"/>
      <c r="UDU6" s="246"/>
      <c r="UDV6" s="246"/>
      <c r="UDW6" s="246"/>
      <c r="UDX6" s="246"/>
      <c r="UDY6" s="246"/>
      <c r="UDZ6" s="246"/>
      <c r="UEA6" s="246"/>
      <c r="UEB6" s="246"/>
      <c r="UEC6" s="246"/>
      <c r="UED6" s="246"/>
      <c r="UEE6" s="246"/>
      <c r="UEF6" s="246"/>
      <c r="UEG6" s="246"/>
      <c r="UEH6" s="246"/>
      <c r="UEI6" s="246"/>
      <c r="UEJ6" s="246"/>
      <c r="UEK6" s="246"/>
      <c r="UEL6" s="246"/>
      <c r="UEM6" s="246"/>
      <c r="UEN6" s="246"/>
      <c r="UEO6" s="246"/>
      <c r="UEP6" s="246"/>
      <c r="UEQ6" s="246"/>
      <c r="UER6" s="246"/>
      <c r="UES6" s="246"/>
      <c r="UET6" s="246"/>
      <c r="UEU6" s="246"/>
      <c r="UEV6" s="246"/>
      <c r="UEW6" s="246"/>
      <c r="UEX6" s="246"/>
      <c r="UEY6" s="246"/>
      <c r="UEZ6" s="246"/>
      <c r="UFA6" s="246"/>
      <c r="UFB6" s="246"/>
      <c r="UFC6" s="246"/>
      <c r="UFD6" s="246"/>
      <c r="UFE6" s="246"/>
      <c r="UFF6" s="246"/>
      <c r="UFG6" s="246"/>
      <c r="UFH6" s="246"/>
      <c r="UFI6" s="246"/>
      <c r="UFJ6" s="246"/>
      <c r="UFK6" s="246"/>
      <c r="UFL6" s="246"/>
      <c r="UFM6" s="246"/>
      <c r="UFN6" s="246"/>
      <c r="UFO6" s="246"/>
      <c r="UFP6" s="246"/>
      <c r="UFQ6" s="246"/>
      <c r="UFR6" s="246"/>
      <c r="UFS6" s="246"/>
      <c r="UFT6" s="246"/>
      <c r="UFU6" s="246"/>
      <c r="UFV6" s="246"/>
      <c r="UFW6" s="246"/>
      <c r="UFX6" s="246"/>
      <c r="UFY6" s="246"/>
      <c r="UFZ6" s="246"/>
      <c r="UGA6" s="246"/>
      <c r="UGB6" s="246"/>
      <c r="UGC6" s="246"/>
      <c r="UGD6" s="246"/>
      <c r="UGE6" s="246"/>
      <c r="UGF6" s="246"/>
      <c r="UGG6" s="246"/>
      <c r="UGH6" s="246"/>
      <c r="UGI6" s="246"/>
      <c r="UGJ6" s="246"/>
      <c r="UGK6" s="246"/>
      <c r="UGL6" s="246"/>
      <c r="UGM6" s="246"/>
      <c r="UGN6" s="246"/>
      <c r="UGO6" s="246"/>
      <c r="UGP6" s="246"/>
      <c r="UGQ6" s="246"/>
      <c r="UGR6" s="246"/>
      <c r="UGS6" s="246"/>
      <c r="UGT6" s="246"/>
      <c r="UGU6" s="246"/>
      <c r="UGV6" s="246"/>
      <c r="UGW6" s="246"/>
      <c r="UGX6" s="246"/>
      <c r="UGY6" s="246"/>
      <c r="UGZ6" s="246"/>
      <c r="UHA6" s="246"/>
      <c r="UHB6" s="246"/>
      <c r="UHC6" s="246"/>
      <c r="UHD6" s="246"/>
      <c r="UHE6" s="246"/>
      <c r="UHF6" s="246"/>
      <c r="UHG6" s="246"/>
      <c r="UHH6" s="246"/>
      <c r="UHI6" s="246"/>
      <c r="UHJ6" s="246"/>
      <c r="UHK6" s="246"/>
      <c r="UHL6" s="246"/>
      <c r="UHM6" s="246"/>
      <c r="UHN6" s="246"/>
      <c r="UHO6" s="246"/>
      <c r="UHP6" s="246"/>
      <c r="UHQ6" s="246"/>
      <c r="UHR6" s="246"/>
      <c r="UHS6" s="246"/>
      <c r="UHT6" s="246"/>
      <c r="UHU6" s="246"/>
      <c r="UHV6" s="246"/>
      <c r="UHW6" s="246"/>
      <c r="UHX6" s="246"/>
      <c r="UHY6" s="246"/>
      <c r="UHZ6" s="246"/>
      <c r="UIA6" s="246"/>
      <c r="UIB6" s="246"/>
      <c r="UIC6" s="246"/>
      <c r="UID6" s="246"/>
      <c r="UIE6" s="246"/>
      <c r="UIF6" s="246"/>
      <c r="UIG6" s="246"/>
      <c r="UIH6" s="246"/>
      <c r="UII6" s="246"/>
      <c r="UIJ6" s="246"/>
      <c r="UIK6" s="246"/>
      <c r="UIL6" s="246"/>
      <c r="UIM6" s="246"/>
      <c r="UIN6" s="246"/>
      <c r="UIO6" s="246"/>
      <c r="UIP6" s="246"/>
      <c r="UIQ6" s="246"/>
      <c r="UIR6" s="246"/>
      <c r="UIS6" s="246"/>
      <c r="UIT6" s="246"/>
      <c r="UIU6" s="246"/>
      <c r="UIV6" s="246"/>
      <c r="UIW6" s="246"/>
      <c r="UIX6" s="246"/>
      <c r="UIY6" s="246"/>
      <c r="UIZ6" s="246"/>
      <c r="UJA6" s="246"/>
      <c r="UJB6" s="246"/>
      <c r="UJC6" s="246"/>
      <c r="UJD6" s="246"/>
      <c r="UJE6" s="246"/>
      <c r="UJF6" s="246"/>
      <c r="UJG6" s="246"/>
      <c r="UJH6" s="246"/>
      <c r="UJI6" s="246"/>
      <c r="UJJ6" s="246"/>
      <c r="UJK6" s="246"/>
      <c r="UJL6" s="246"/>
      <c r="UJM6" s="246"/>
      <c r="UJN6" s="246"/>
      <c r="UJO6" s="246"/>
      <c r="UJP6" s="246"/>
      <c r="UJQ6" s="246"/>
      <c r="UJR6" s="246"/>
      <c r="UJS6" s="246"/>
      <c r="UJT6" s="246"/>
      <c r="UJU6" s="246"/>
      <c r="UJV6" s="246"/>
      <c r="UJW6" s="246"/>
      <c r="UJX6" s="246"/>
      <c r="UJY6" s="246"/>
      <c r="UJZ6" s="246"/>
      <c r="UKA6" s="246"/>
      <c r="UKB6" s="246"/>
      <c r="UKC6" s="246"/>
      <c r="UKD6" s="246"/>
      <c r="UKE6" s="246"/>
      <c r="UKF6" s="246"/>
      <c r="UKG6" s="246"/>
      <c r="UKH6" s="246"/>
      <c r="UKI6" s="246"/>
      <c r="UKJ6" s="246"/>
      <c r="UKK6" s="246"/>
      <c r="UKL6" s="246"/>
      <c r="UKM6" s="246"/>
      <c r="UKN6" s="246"/>
      <c r="UKO6" s="246"/>
      <c r="UKP6" s="246"/>
      <c r="UKQ6" s="246"/>
      <c r="UKR6" s="246"/>
      <c r="UKS6" s="246"/>
      <c r="UKT6" s="246"/>
      <c r="UKU6" s="246"/>
      <c r="UKV6" s="246"/>
      <c r="UKW6" s="246"/>
      <c r="UKX6" s="246"/>
      <c r="UKY6" s="246"/>
      <c r="UKZ6" s="246"/>
      <c r="ULA6" s="246"/>
      <c r="ULB6" s="246"/>
      <c r="ULC6" s="246"/>
      <c r="ULD6" s="246"/>
      <c r="ULE6" s="246"/>
      <c r="ULF6" s="246"/>
      <c r="ULG6" s="246"/>
      <c r="ULH6" s="246"/>
      <c r="ULI6" s="246"/>
      <c r="ULJ6" s="246"/>
      <c r="ULK6" s="246"/>
      <c r="ULL6" s="246"/>
      <c r="ULM6" s="246"/>
      <c r="ULN6" s="246"/>
      <c r="ULO6" s="246"/>
      <c r="ULP6" s="246"/>
      <c r="ULQ6" s="246"/>
      <c r="ULR6" s="246"/>
      <c r="ULS6" s="246"/>
      <c r="ULT6" s="246"/>
      <c r="ULU6" s="246"/>
      <c r="ULV6" s="246"/>
      <c r="ULW6" s="246"/>
      <c r="ULX6" s="246"/>
      <c r="ULY6" s="246"/>
      <c r="ULZ6" s="246"/>
      <c r="UMA6" s="246"/>
      <c r="UMB6" s="246"/>
      <c r="UMC6" s="246"/>
      <c r="UMD6" s="246"/>
      <c r="UME6" s="246"/>
      <c r="UMF6" s="246"/>
      <c r="UMG6" s="246"/>
      <c r="UMH6" s="246"/>
      <c r="UMI6" s="246"/>
      <c r="UMJ6" s="246"/>
      <c r="UMK6" s="246"/>
      <c r="UML6" s="246"/>
      <c r="UMM6" s="246"/>
      <c r="UMN6" s="246"/>
      <c r="UMO6" s="246"/>
      <c r="UMP6" s="246"/>
      <c r="UMQ6" s="246"/>
      <c r="UMR6" s="246"/>
      <c r="UMS6" s="246"/>
      <c r="UMT6" s="246"/>
      <c r="UMU6" s="246"/>
      <c r="UMV6" s="246"/>
      <c r="UMW6" s="246"/>
      <c r="UMX6" s="246"/>
      <c r="UMY6" s="246"/>
      <c r="UMZ6" s="246"/>
      <c r="UNA6" s="246"/>
      <c r="UNB6" s="246"/>
      <c r="UNC6" s="246"/>
      <c r="UND6" s="246"/>
      <c r="UNE6" s="246"/>
      <c r="UNF6" s="246"/>
      <c r="UNG6" s="246"/>
      <c r="UNH6" s="246"/>
      <c r="UNI6" s="246"/>
      <c r="UNJ6" s="246"/>
      <c r="UNK6" s="246"/>
      <c r="UNL6" s="246"/>
      <c r="UNM6" s="246"/>
      <c r="UNN6" s="246"/>
      <c r="UNO6" s="246"/>
      <c r="UNP6" s="246"/>
      <c r="UNQ6" s="246"/>
      <c r="UNR6" s="246"/>
      <c r="UNS6" s="246"/>
      <c r="UNT6" s="246"/>
      <c r="UNU6" s="246"/>
      <c r="UNV6" s="246"/>
      <c r="UNW6" s="246"/>
      <c r="UNX6" s="246"/>
      <c r="UNY6" s="246"/>
      <c r="UNZ6" s="246"/>
      <c r="UOA6" s="246"/>
      <c r="UOB6" s="246"/>
      <c r="UOC6" s="246"/>
      <c r="UOD6" s="246"/>
      <c r="UOE6" s="246"/>
      <c r="UOF6" s="246"/>
      <c r="UOG6" s="246"/>
      <c r="UOH6" s="246"/>
      <c r="UOI6" s="246"/>
      <c r="UOJ6" s="246"/>
      <c r="UOK6" s="246"/>
      <c r="UOL6" s="246"/>
      <c r="UOM6" s="246"/>
      <c r="UON6" s="246"/>
      <c r="UOO6" s="246"/>
      <c r="UOP6" s="246"/>
      <c r="UOQ6" s="246"/>
      <c r="UOR6" s="246"/>
      <c r="UOS6" s="246"/>
      <c r="UOT6" s="246"/>
      <c r="UOU6" s="246"/>
      <c r="UOV6" s="246"/>
      <c r="UOW6" s="246"/>
      <c r="UOX6" s="246"/>
      <c r="UOY6" s="246"/>
      <c r="UOZ6" s="246"/>
      <c r="UPA6" s="246"/>
      <c r="UPB6" s="246"/>
      <c r="UPC6" s="246"/>
      <c r="UPD6" s="246"/>
      <c r="UPE6" s="246"/>
      <c r="UPF6" s="246"/>
      <c r="UPG6" s="246"/>
      <c r="UPH6" s="246"/>
      <c r="UPI6" s="246"/>
      <c r="UPJ6" s="246"/>
      <c r="UPK6" s="246"/>
      <c r="UPL6" s="246"/>
      <c r="UPM6" s="246"/>
      <c r="UPN6" s="246"/>
      <c r="UPO6" s="246"/>
      <c r="UPP6" s="246"/>
      <c r="UPQ6" s="246"/>
      <c r="UPR6" s="246"/>
      <c r="UPS6" s="246"/>
      <c r="UPT6" s="246"/>
      <c r="UPU6" s="246"/>
      <c r="UPV6" s="246"/>
      <c r="UPW6" s="246"/>
      <c r="UPX6" s="246"/>
      <c r="UPY6" s="246"/>
      <c r="UPZ6" s="246"/>
      <c r="UQA6" s="246"/>
      <c r="UQB6" s="246"/>
      <c r="UQC6" s="246"/>
      <c r="UQD6" s="246"/>
      <c r="UQE6" s="246"/>
      <c r="UQF6" s="246"/>
      <c r="UQG6" s="246"/>
      <c r="UQH6" s="246"/>
      <c r="UQI6" s="246"/>
      <c r="UQJ6" s="246"/>
      <c r="UQK6" s="246"/>
      <c r="UQL6" s="246"/>
      <c r="UQM6" s="246"/>
      <c r="UQN6" s="246"/>
      <c r="UQO6" s="246"/>
      <c r="UQP6" s="246"/>
      <c r="UQQ6" s="246"/>
      <c r="UQR6" s="246"/>
      <c r="UQS6" s="246"/>
      <c r="UQT6" s="246"/>
      <c r="UQU6" s="246"/>
      <c r="UQV6" s="246"/>
      <c r="UQW6" s="246"/>
      <c r="UQX6" s="246"/>
      <c r="UQY6" s="246"/>
      <c r="UQZ6" s="246"/>
      <c r="URA6" s="246"/>
      <c r="URB6" s="246"/>
      <c r="URC6" s="246"/>
      <c r="URD6" s="246"/>
      <c r="URE6" s="246"/>
      <c r="URF6" s="246"/>
      <c r="URG6" s="246"/>
      <c r="URH6" s="246"/>
      <c r="URI6" s="246"/>
      <c r="URJ6" s="246"/>
      <c r="URK6" s="246"/>
      <c r="URL6" s="246"/>
      <c r="URM6" s="246"/>
      <c r="URN6" s="246"/>
      <c r="URO6" s="246"/>
      <c r="URP6" s="246"/>
      <c r="URQ6" s="246"/>
      <c r="URR6" s="246"/>
      <c r="URS6" s="246"/>
      <c r="URT6" s="246"/>
      <c r="URU6" s="246"/>
      <c r="URV6" s="246"/>
      <c r="URW6" s="246"/>
      <c r="URX6" s="246"/>
      <c r="URY6" s="246"/>
      <c r="URZ6" s="246"/>
      <c r="USA6" s="246"/>
      <c r="USB6" s="246"/>
      <c r="USC6" s="246"/>
      <c r="USD6" s="246"/>
      <c r="USE6" s="246"/>
      <c r="USF6" s="246"/>
      <c r="USG6" s="246"/>
      <c r="USH6" s="246"/>
      <c r="USI6" s="246"/>
      <c r="USJ6" s="246"/>
      <c r="USK6" s="246"/>
      <c r="USL6" s="246"/>
      <c r="USM6" s="246"/>
      <c r="USN6" s="246"/>
      <c r="USO6" s="246"/>
      <c r="USP6" s="246"/>
      <c r="USQ6" s="246"/>
      <c r="USR6" s="246"/>
      <c r="USS6" s="246"/>
      <c r="UST6" s="246"/>
      <c r="USU6" s="246"/>
      <c r="USV6" s="246"/>
      <c r="USW6" s="246"/>
      <c r="USX6" s="246"/>
      <c r="USY6" s="246"/>
      <c r="USZ6" s="246"/>
      <c r="UTA6" s="246"/>
      <c r="UTB6" s="246"/>
      <c r="UTC6" s="246"/>
      <c r="UTD6" s="246"/>
      <c r="UTE6" s="246"/>
      <c r="UTF6" s="246"/>
      <c r="UTG6" s="246"/>
      <c r="UTH6" s="246"/>
      <c r="UTI6" s="246"/>
      <c r="UTJ6" s="246"/>
      <c r="UTK6" s="246"/>
      <c r="UTL6" s="246"/>
      <c r="UTM6" s="246"/>
      <c r="UTN6" s="246"/>
      <c r="UTO6" s="246"/>
      <c r="UTP6" s="246"/>
      <c r="UTQ6" s="246"/>
      <c r="UTR6" s="246"/>
      <c r="UTS6" s="246"/>
      <c r="UTT6" s="246"/>
      <c r="UTU6" s="246"/>
      <c r="UTV6" s="246"/>
      <c r="UTW6" s="246"/>
      <c r="UTX6" s="246"/>
      <c r="UTY6" s="246"/>
      <c r="UTZ6" s="246"/>
      <c r="UUA6" s="246"/>
      <c r="UUB6" s="246"/>
      <c r="UUC6" s="246"/>
      <c r="UUD6" s="246"/>
      <c r="UUE6" s="246"/>
      <c r="UUF6" s="246"/>
      <c r="UUG6" s="246"/>
      <c r="UUH6" s="246"/>
      <c r="UUI6" s="246"/>
      <c r="UUJ6" s="246"/>
      <c r="UUK6" s="246"/>
      <c r="UUL6" s="246"/>
      <c r="UUM6" s="246"/>
      <c r="UUN6" s="246"/>
      <c r="UUO6" s="246"/>
      <c r="UUP6" s="246"/>
      <c r="UUQ6" s="246"/>
      <c r="UUR6" s="246"/>
      <c r="UUS6" s="246"/>
      <c r="UUT6" s="246"/>
      <c r="UUU6" s="246"/>
      <c r="UUV6" s="246"/>
      <c r="UUW6" s="246"/>
      <c r="UUX6" s="246"/>
      <c r="UUY6" s="246"/>
      <c r="UUZ6" s="246"/>
      <c r="UVA6" s="246"/>
      <c r="UVB6" s="246"/>
      <c r="UVC6" s="246"/>
      <c r="UVD6" s="246"/>
      <c r="UVE6" s="246"/>
      <c r="UVF6" s="246"/>
      <c r="UVG6" s="246"/>
      <c r="UVH6" s="246"/>
      <c r="UVI6" s="246"/>
      <c r="UVJ6" s="246"/>
      <c r="UVK6" s="246"/>
      <c r="UVL6" s="246"/>
      <c r="UVM6" s="246"/>
      <c r="UVN6" s="246"/>
      <c r="UVO6" s="246"/>
      <c r="UVP6" s="246"/>
      <c r="UVQ6" s="246"/>
      <c r="UVR6" s="246"/>
      <c r="UVS6" s="246"/>
      <c r="UVT6" s="246"/>
      <c r="UVU6" s="246"/>
      <c r="UVV6" s="246"/>
      <c r="UVW6" s="246"/>
      <c r="UVX6" s="246"/>
      <c r="UVY6" s="246"/>
      <c r="UVZ6" s="246"/>
      <c r="UWA6" s="246"/>
      <c r="UWB6" s="246"/>
      <c r="UWC6" s="246"/>
      <c r="UWD6" s="246"/>
      <c r="UWE6" s="246"/>
      <c r="UWF6" s="246"/>
      <c r="UWG6" s="246"/>
      <c r="UWH6" s="246"/>
      <c r="UWI6" s="246"/>
      <c r="UWJ6" s="246"/>
      <c r="UWK6" s="246"/>
      <c r="UWL6" s="246"/>
      <c r="UWM6" s="246"/>
      <c r="UWN6" s="246"/>
      <c r="UWO6" s="246"/>
      <c r="UWP6" s="246"/>
      <c r="UWQ6" s="246"/>
      <c r="UWR6" s="246"/>
      <c r="UWS6" s="246"/>
      <c r="UWT6" s="246"/>
      <c r="UWU6" s="246"/>
      <c r="UWV6" s="246"/>
      <c r="UWW6" s="246"/>
      <c r="UWX6" s="246"/>
      <c r="UWY6" s="246"/>
      <c r="UWZ6" s="246"/>
      <c r="UXA6" s="246"/>
      <c r="UXB6" s="246"/>
      <c r="UXC6" s="246"/>
      <c r="UXD6" s="246"/>
      <c r="UXE6" s="246"/>
      <c r="UXF6" s="246"/>
      <c r="UXG6" s="246"/>
      <c r="UXH6" s="246"/>
      <c r="UXI6" s="246"/>
      <c r="UXJ6" s="246"/>
      <c r="UXK6" s="246"/>
      <c r="UXL6" s="246"/>
      <c r="UXM6" s="246"/>
      <c r="UXN6" s="246"/>
      <c r="UXO6" s="246"/>
      <c r="UXP6" s="246"/>
      <c r="UXQ6" s="246"/>
      <c r="UXR6" s="246"/>
      <c r="UXS6" s="246"/>
      <c r="UXT6" s="246"/>
      <c r="UXU6" s="246"/>
      <c r="UXV6" s="246"/>
      <c r="UXW6" s="246"/>
      <c r="UXX6" s="246"/>
      <c r="UXY6" s="246"/>
      <c r="UXZ6" s="246"/>
      <c r="UYA6" s="246"/>
      <c r="UYB6" s="246"/>
      <c r="UYC6" s="246"/>
      <c r="UYD6" s="246"/>
      <c r="UYE6" s="246"/>
      <c r="UYF6" s="246"/>
      <c r="UYG6" s="246"/>
      <c r="UYH6" s="246"/>
      <c r="UYI6" s="246"/>
      <c r="UYJ6" s="246"/>
      <c r="UYK6" s="246"/>
      <c r="UYL6" s="246"/>
      <c r="UYM6" s="246"/>
      <c r="UYN6" s="246"/>
      <c r="UYO6" s="246"/>
      <c r="UYP6" s="246"/>
      <c r="UYQ6" s="246"/>
      <c r="UYR6" s="246"/>
      <c r="UYS6" s="246"/>
      <c r="UYT6" s="246"/>
      <c r="UYU6" s="246"/>
      <c r="UYV6" s="246"/>
      <c r="UYW6" s="246"/>
      <c r="UYX6" s="246"/>
      <c r="UYY6" s="246"/>
      <c r="UYZ6" s="246"/>
      <c r="UZA6" s="246"/>
      <c r="UZB6" s="246"/>
      <c r="UZC6" s="246"/>
      <c r="UZD6" s="246"/>
      <c r="UZE6" s="246"/>
      <c r="UZF6" s="246"/>
      <c r="UZG6" s="246"/>
      <c r="UZH6" s="246"/>
      <c r="UZI6" s="246"/>
      <c r="UZJ6" s="246"/>
      <c r="UZK6" s="246"/>
      <c r="UZL6" s="246"/>
      <c r="UZM6" s="246"/>
      <c r="UZN6" s="246"/>
      <c r="UZO6" s="246"/>
      <c r="UZP6" s="246"/>
      <c r="UZQ6" s="246"/>
      <c r="UZR6" s="246"/>
      <c r="UZS6" s="246"/>
      <c r="UZT6" s="246"/>
      <c r="UZU6" s="246"/>
      <c r="UZV6" s="246"/>
      <c r="UZW6" s="246"/>
      <c r="UZX6" s="246"/>
      <c r="UZY6" s="246"/>
      <c r="UZZ6" s="246"/>
      <c r="VAA6" s="246"/>
      <c r="VAB6" s="246"/>
      <c r="VAC6" s="246"/>
      <c r="VAD6" s="246"/>
      <c r="VAE6" s="246"/>
      <c r="VAF6" s="246"/>
      <c r="VAG6" s="246"/>
      <c r="VAH6" s="246"/>
      <c r="VAI6" s="246"/>
      <c r="VAJ6" s="246"/>
      <c r="VAK6" s="246"/>
      <c r="VAL6" s="246"/>
      <c r="VAM6" s="246"/>
      <c r="VAN6" s="246"/>
      <c r="VAO6" s="246"/>
      <c r="VAP6" s="246"/>
      <c r="VAQ6" s="246"/>
      <c r="VAR6" s="246"/>
      <c r="VAS6" s="246"/>
      <c r="VAT6" s="246"/>
      <c r="VAU6" s="246"/>
      <c r="VAV6" s="246"/>
      <c r="VAW6" s="246"/>
      <c r="VAX6" s="246"/>
      <c r="VAY6" s="246"/>
      <c r="VAZ6" s="246"/>
      <c r="VBA6" s="246"/>
      <c r="VBB6" s="246"/>
      <c r="VBC6" s="246"/>
      <c r="VBD6" s="246"/>
      <c r="VBE6" s="246"/>
      <c r="VBF6" s="246"/>
      <c r="VBG6" s="246"/>
      <c r="VBH6" s="246"/>
      <c r="VBI6" s="246"/>
      <c r="VBJ6" s="246"/>
      <c r="VBK6" s="246"/>
      <c r="VBL6" s="246"/>
      <c r="VBM6" s="246"/>
      <c r="VBN6" s="246"/>
      <c r="VBO6" s="246"/>
      <c r="VBP6" s="246"/>
      <c r="VBQ6" s="246"/>
      <c r="VBR6" s="246"/>
      <c r="VBS6" s="246"/>
      <c r="VBT6" s="246"/>
      <c r="VBU6" s="246"/>
      <c r="VBV6" s="246"/>
      <c r="VBW6" s="246"/>
      <c r="VBX6" s="246"/>
      <c r="VBY6" s="246"/>
      <c r="VBZ6" s="246"/>
      <c r="VCA6" s="246"/>
      <c r="VCB6" s="246"/>
      <c r="VCC6" s="246"/>
      <c r="VCD6" s="246"/>
      <c r="VCE6" s="246"/>
      <c r="VCF6" s="246"/>
      <c r="VCG6" s="246"/>
      <c r="VCH6" s="246"/>
      <c r="VCI6" s="246"/>
      <c r="VCJ6" s="246"/>
      <c r="VCK6" s="246"/>
      <c r="VCL6" s="246"/>
      <c r="VCM6" s="246"/>
      <c r="VCN6" s="246"/>
      <c r="VCO6" s="246"/>
      <c r="VCP6" s="246"/>
      <c r="VCQ6" s="246"/>
      <c r="VCR6" s="246"/>
      <c r="VCS6" s="246"/>
      <c r="VCT6" s="246"/>
      <c r="VCU6" s="246"/>
      <c r="VCV6" s="246"/>
      <c r="VCW6" s="246"/>
      <c r="VCX6" s="246"/>
      <c r="VCY6" s="246"/>
      <c r="VCZ6" s="246"/>
      <c r="VDA6" s="246"/>
      <c r="VDB6" s="246"/>
      <c r="VDC6" s="246"/>
      <c r="VDD6" s="246"/>
      <c r="VDE6" s="246"/>
      <c r="VDF6" s="246"/>
      <c r="VDG6" s="246"/>
      <c r="VDH6" s="246"/>
      <c r="VDI6" s="246"/>
      <c r="VDJ6" s="246"/>
      <c r="VDK6" s="246"/>
      <c r="VDL6" s="246"/>
      <c r="VDM6" s="246"/>
      <c r="VDN6" s="246"/>
      <c r="VDO6" s="246"/>
      <c r="VDP6" s="246"/>
      <c r="VDQ6" s="246"/>
      <c r="VDR6" s="246"/>
      <c r="VDS6" s="246"/>
      <c r="VDT6" s="246"/>
      <c r="VDU6" s="246"/>
      <c r="VDV6" s="246"/>
      <c r="VDW6" s="246"/>
      <c r="VDX6" s="246"/>
      <c r="VDY6" s="246"/>
      <c r="VDZ6" s="246"/>
      <c r="VEA6" s="246"/>
      <c r="VEB6" s="246"/>
      <c r="VEC6" s="246"/>
      <c r="VED6" s="246"/>
      <c r="VEE6" s="246"/>
      <c r="VEF6" s="246"/>
      <c r="VEG6" s="246"/>
      <c r="VEH6" s="246"/>
      <c r="VEI6" s="246"/>
      <c r="VEJ6" s="246"/>
      <c r="VEK6" s="246"/>
      <c r="VEL6" s="246"/>
      <c r="VEM6" s="246"/>
      <c r="VEN6" s="246"/>
      <c r="VEO6" s="246"/>
      <c r="VEP6" s="246"/>
      <c r="VEQ6" s="246"/>
      <c r="VER6" s="246"/>
      <c r="VES6" s="246"/>
      <c r="VET6" s="246"/>
      <c r="VEU6" s="246"/>
      <c r="VEV6" s="246"/>
      <c r="VEW6" s="246"/>
      <c r="VEX6" s="246"/>
      <c r="VEY6" s="246"/>
      <c r="VEZ6" s="246"/>
      <c r="VFA6" s="246"/>
      <c r="VFB6" s="246"/>
      <c r="VFC6" s="246"/>
      <c r="VFD6" s="246"/>
      <c r="VFE6" s="246"/>
      <c r="VFF6" s="246"/>
      <c r="VFG6" s="246"/>
      <c r="VFH6" s="246"/>
      <c r="VFI6" s="246"/>
      <c r="VFJ6" s="246"/>
      <c r="VFK6" s="246"/>
      <c r="VFL6" s="246"/>
      <c r="VFM6" s="246"/>
      <c r="VFN6" s="246"/>
      <c r="VFO6" s="246"/>
      <c r="VFP6" s="246"/>
      <c r="VFQ6" s="246"/>
      <c r="VFR6" s="246"/>
      <c r="VFS6" s="246"/>
      <c r="VFT6" s="246"/>
      <c r="VFU6" s="246"/>
      <c r="VFV6" s="246"/>
      <c r="VFW6" s="246"/>
      <c r="VFX6" s="246"/>
      <c r="VFY6" s="246"/>
      <c r="VFZ6" s="246"/>
      <c r="VGA6" s="246"/>
      <c r="VGB6" s="246"/>
      <c r="VGC6" s="246"/>
      <c r="VGD6" s="246"/>
      <c r="VGE6" s="246"/>
      <c r="VGF6" s="246"/>
      <c r="VGG6" s="246"/>
      <c r="VGH6" s="246"/>
      <c r="VGI6" s="246"/>
      <c r="VGJ6" s="246"/>
      <c r="VGK6" s="246"/>
      <c r="VGL6" s="246"/>
      <c r="VGM6" s="246"/>
      <c r="VGN6" s="246"/>
      <c r="VGO6" s="246"/>
      <c r="VGP6" s="246"/>
      <c r="VGQ6" s="246"/>
      <c r="VGR6" s="246"/>
      <c r="VGS6" s="246"/>
      <c r="VGT6" s="246"/>
      <c r="VGU6" s="246"/>
      <c r="VGV6" s="246"/>
      <c r="VGW6" s="246"/>
      <c r="VGX6" s="246"/>
      <c r="VGY6" s="246"/>
      <c r="VGZ6" s="246"/>
      <c r="VHA6" s="246"/>
      <c r="VHB6" s="246"/>
      <c r="VHC6" s="246"/>
      <c r="VHD6" s="246"/>
      <c r="VHE6" s="246"/>
      <c r="VHF6" s="246"/>
      <c r="VHG6" s="246"/>
      <c r="VHH6" s="246"/>
      <c r="VHI6" s="246"/>
      <c r="VHJ6" s="246"/>
      <c r="VHK6" s="246"/>
      <c r="VHL6" s="246"/>
      <c r="VHM6" s="246"/>
      <c r="VHN6" s="246"/>
      <c r="VHO6" s="246"/>
      <c r="VHP6" s="246"/>
      <c r="VHQ6" s="246"/>
      <c r="VHR6" s="246"/>
      <c r="VHS6" s="246"/>
      <c r="VHT6" s="246"/>
      <c r="VHU6" s="246"/>
      <c r="VHV6" s="246"/>
      <c r="VHW6" s="246"/>
      <c r="VHX6" s="246"/>
      <c r="VHY6" s="246"/>
      <c r="VHZ6" s="246"/>
      <c r="VIA6" s="246"/>
      <c r="VIB6" s="246"/>
      <c r="VIC6" s="246"/>
      <c r="VID6" s="246"/>
      <c r="VIE6" s="246"/>
      <c r="VIF6" s="246"/>
      <c r="VIG6" s="246"/>
      <c r="VIH6" s="246"/>
      <c r="VII6" s="246"/>
      <c r="VIJ6" s="246"/>
      <c r="VIK6" s="246"/>
      <c r="VIL6" s="246"/>
      <c r="VIM6" s="246"/>
      <c r="VIN6" s="246"/>
      <c r="VIO6" s="246"/>
      <c r="VIP6" s="246"/>
      <c r="VIQ6" s="246"/>
      <c r="VIR6" s="246"/>
      <c r="VIS6" s="246"/>
      <c r="VIT6" s="246"/>
      <c r="VIU6" s="246"/>
      <c r="VIV6" s="246"/>
      <c r="VIW6" s="246"/>
      <c r="VIX6" s="246"/>
      <c r="VIY6" s="246"/>
      <c r="VIZ6" s="246"/>
      <c r="VJA6" s="246"/>
      <c r="VJB6" s="246"/>
      <c r="VJC6" s="246"/>
      <c r="VJD6" s="246"/>
      <c r="VJE6" s="246"/>
      <c r="VJF6" s="246"/>
      <c r="VJG6" s="246"/>
      <c r="VJH6" s="246"/>
      <c r="VJI6" s="246"/>
      <c r="VJJ6" s="246"/>
      <c r="VJK6" s="246"/>
      <c r="VJL6" s="246"/>
      <c r="VJM6" s="246"/>
      <c r="VJN6" s="246"/>
      <c r="VJO6" s="246"/>
      <c r="VJP6" s="246"/>
      <c r="VJQ6" s="246"/>
      <c r="VJR6" s="246"/>
      <c r="VJS6" s="246"/>
      <c r="VJT6" s="246"/>
      <c r="VJU6" s="246"/>
      <c r="VJV6" s="246"/>
      <c r="VJW6" s="246"/>
      <c r="VJX6" s="246"/>
      <c r="VJY6" s="246"/>
      <c r="VJZ6" s="246"/>
      <c r="VKA6" s="246"/>
      <c r="VKB6" s="246"/>
      <c r="VKC6" s="246"/>
      <c r="VKD6" s="246"/>
      <c r="VKE6" s="246"/>
      <c r="VKF6" s="246"/>
      <c r="VKG6" s="246"/>
      <c r="VKH6" s="246"/>
      <c r="VKI6" s="246"/>
      <c r="VKJ6" s="246"/>
      <c r="VKK6" s="246"/>
      <c r="VKL6" s="246"/>
      <c r="VKM6" s="246"/>
      <c r="VKN6" s="246"/>
      <c r="VKO6" s="246"/>
      <c r="VKP6" s="246"/>
      <c r="VKQ6" s="246"/>
      <c r="VKR6" s="246"/>
      <c r="VKS6" s="246"/>
      <c r="VKT6" s="246"/>
      <c r="VKU6" s="246"/>
      <c r="VKV6" s="246"/>
      <c r="VKW6" s="246"/>
      <c r="VKX6" s="246"/>
      <c r="VKY6" s="246"/>
      <c r="VKZ6" s="246"/>
      <c r="VLA6" s="246"/>
      <c r="VLB6" s="246"/>
      <c r="VLC6" s="246"/>
      <c r="VLD6" s="246"/>
      <c r="VLE6" s="246"/>
      <c r="VLF6" s="246"/>
      <c r="VLG6" s="246"/>
      <c r="VLH6" s="246"/>
      <c r="VLI6" s="246"/>
      <c r="VLJ6" s="246"/>
      <c r="VLK6" s="246"/>
      <c r="VLL6" s="246"/>
      <c r="VLM6" s="246"/>
      <c r="VLN6" s="246"/>
      <c r="VLO6" s="246"/>
      <c r="VLP6" s="246"/>
      <c r="VLQ6" s="246"/>
      <c r="VLR6" s="246"/>
      <c r="VLS6" s="246"/>
      <c r="VLT6" s="246"/>
      <c r="VLU6" s="246"/>
      <c r="VLV6" s="246"/>
      <c r="VLW6" s="246"/>
      <c r="VLX6" s="246"/>
      <c r="VLY6" s="246"/>
      <c r="VLZ6" s="246"/>
      <c r="VMA6" s="246"/>
      <c r="VMB6" s="246"/>
      <c r="VMC6" s="246"/>
      <c r="VMD6" s="246"/>
      <c r="VME6" s="246"/>
      <c r="VMF6" s="246"/>
      <c r="VMG6" s="246"/>
      <c r="VMH6" s="246"/>
      <c r="VMI6" s="246"/>
      <c r="VMJ6" s="246"/>
      <c r="VMK6" s="246"/>
      <c r="VML6" s="246"/>
      <c r="VMM6" s="246"/>
      <c r="VMN6" s="246"/>
      <c r="VMO6" s="246"/>
      <c r="VMP6" s="246"/>
      <c r="VMQ6" s="246"/>
      <c r="VMR6" s="246"/>
      <c r="VMS6" s="246"/>
      <c r="VMT6" s="246"/>
      <c r="VMU6" s="246"/>
      <c r="VMV6" s="246"/>
      <c r="VMW6" s="246"/>
      <c r="VMX6" s="246"/>
      <c r="VMY6" s="246"/>
      <c r="VMZ6" s="246"/>
      <c r="VNA6" s="246"/>
      <c r="VNB6" s="246"/>
      <c r="VNC6" s="246"/>
      <c r="VND6" s="246"/>
      <c r="VNE6" s="246"/>
      <c r="VNF6" s="246"/>
      <c r="VNG6" s="246"/>
      <c r="VNH6" s="246"/>
      <c r="VNI6" s="246"/>
      <c r="VNJ6" s="246"/>
      <c r="VNK6" s="246"/>
      <c r="VNL6" s="246"/>
      <c r="VNM6" s="246"/>
      <c r="VNN6" s="246"/>
      <c r="VNO6" s="246"/>
      <c r="VNP6" s="246"/>
      <c r="VNQ6" s="246"/>
      <c r="VNR6" s="246"/>
      <c r="VNS6" s="246"/>
      <c r="VNT6" s="246"/>
      <c r="VNU6" s="246"/>
      <c r="VNV6" s="246"/>
      <c r="VNW6" s="246"/>
      <c r="VNX6" s="246"/>
      <c r="VNY6" s="246"/>
      <c r="VNZ6" s="246"/>
      <c r="VOA6" s="246"/>
      <c r="VOB6" s="246"/>
      <c r="VOC6" s="246"/>
      <c r="VOD6" s="246"/>
      <c r="VOE6" s="246"/>
      <c r="VOF6" s="246"/>
      <c r="VOG6" s="246"/>
      <c r="VOH6" s="246"/>
      <c r="VOI6" s="246"/>
      <c r="VOJ6" s="246"/>
      <c r="VOK6" s="246"/>
      <c r="VOL6" s="246"/>
      <c r="VOM6" s="246"/>
      <c r="VON6" s="246"/>
      <c r="VOO6" s="246"/>
      <c r="VOP6" s="246"/>
      <c r="VOQ6" s="246"/>
      <c r="VOR6" s="246"/>
      <c r="VOS6" s="246"/>
      <c r="VOT6" s="246"/>
      <c r="VOU6" s="246"/>
      <c r="VOV6" s="246"/>
      <c r="VOW6" s="246"/>
      <c r="VOX6" s="246"/>
      <c r="VOY6" s="246"/>
      <c r="VOZ6" s="246"/>
      <c r="VPA6" s="246"/>
      <c r="VPB6" s="246"/>
      <c r="VPC6" s="246"/>
      <c r="VPD6" s="246"/>
      <c r="VPE6" s="246"/>
      <c r="VPF6" s="246"/>
      <c r="VPG6" s="246"/>
      <c r="VPH6" s="246"/>
      <c r="VPI6" s="246"/>
      <c r="VPJ6" s="246"/>
      <c r="VPK6" s="246"/>
      <c r="VPL6" s="246"/>
      <c r="VPM6" s="246"/>
      <c r="VPN6" s="246"/>
      <c r="VPO6" s="246"/>
      <c r="VPP6" s="246"/>
      <c r="VPQ6" s="246"/>
      <c r="VPR6" s="246"/>
      <c r="VPS6" s="246"/>
      <c r="VPT6" s="246"/>
      <c r="VPU6" s="246"/>
      <c r="VPV6" s="246"/>
      <c r="VPW6" s="246"/>
      <c r="VPX6" s="246"/>
      <c r="VPY6" s="246"/>
      <c r="VPZ6" s="246"/>
      <c r="VQA6" s="246"/>
      <c r="VQB6" s="246"/>
      <c r="VQC6" s="246"/>
      <c r="VQD6" s="246"/>
      <c r="VQE6" s="246"/>
      <c r="VQF6" s="246"/>
      <c r="VQG6" s="246"/>
      <c r="VQH6" s="246"/>
      <c r="VQI6" s="246"/>
      <c r="VQJ6" s="246"/>
      <c r="VQK6" s="246"/>
      <c r="VQL6" s="246"/>
      <c r="VQM6" s="246"/>
      <c r="VQN6" s="246"/>
      <c r="VQO6" s="246"/>
      <c r="VQP6" s="246"/>
      <c r="VQQ6" s="246"/>
      <c r="VQR6" s="246"/>
      <c r="VQS6" s="246"/>
      <c r="VQT6" s="246"/>
      <c r="VQU6" s="246"/>
      <c r="VQV6" s="246"/>
      <c r="VQW6" s="246"/>
      <c r="VQX6" s="246"/>
      <c r="VQY6" s="246"/>
      <c r="VQZ6" s="246"/>
      <c r="VRA6" s="246"/>
      <c r="VRB6" s="246"/>
      <c r="VRC6" s="246"/>
      <c r="VRD6" s="246"/>
      <c r="VRE6" s="246"/>
      <c r="VRF6" s="246"/>
      <c r="VRG6" s="246"/>
      <c r="VRH6" s="246"/>
      <c r="VRI6" s="246"/>
      <c r="VRJ6" s="246"/>
      <c r="VRK6" s="246"/>
      <c r="VRL6" s="246"/>
      <c r="VRM6" s="246"/>
      <c r="VRN6" s="246"/>
      <c r="VRO6" s="246"/>
      <c r="VRP6" s="246"/>
      <c r="VRQ6" s="246"/>
      <c r="VRR6" s="246"/>
      <c r="VRS6" s="246"/>
      <c r="VRT6" s="246"/>
      <c r="VRU6" s="246"/>
      <c r="VRV6" s="246"/>
      <c r="VRW6" s="246"/>
      <c r="VRX6" s="246"/>
      <c r="VRY6" s="246"/>
      <c r="VRZ6" s="246"/>
      <c r="VSA6" s="246"/>
      <c r="VSB6" s="246"/>
      <c r="VSC6" s="246"/>
      <c r="VSD6" s="246"/>
      <c r="VSE6" s="246"/>
      <c r="VSF6" s="246"/>
      <c r="VSG6" s="246"/>
      <c r="VSH6" s="246"/>
      <c r="VSI6" s="246"/>
      <c r="VSJ6" s="246"/>
      <c r="VSK6" s="246"/>
      <c r="VSL6" s="246"/>
      <c r="VSM6" s="246"/>
      <c r="VSN6" s="246"/>
      <c r="VSO6" s="246"/>
      <c r="VSP6" s="246"/>
      <c r="VSQ6" s="246"/>
      <c r="VSR6" s="246"/>
      <c r="VSS6" s="246"/>
      <c r="VST6" s="246"/>
      <c r="VSU6" s="246"/>
      <c r="VSV6" s="246"/>
      <c r="VSW6" s="246"/>
      <c r="VSX6" s="246"/>
      <c r="VSY6" s="246"/>
      <c r="VSZ6" s="246"/>
      <c r="VTA6" s="246"/>
      <c r="VTB6" s="246"/>
      <c r="VTC6" s="246"/>
      <c r="VTD6" s="246"/>
      <c r="VTE6" s="246"/>
      <c r="VTF6" s="246"/>
      <c r="VTG6" s="246"/>
      <c r="VTH6" s="246"/>
      <c r="VTI6" s="246"/>
      <c r="VTJ6" s="246"/>
      <c r="VTK6" s="246"/>
      <c r="VTL6" s="246"/>
      <c r="VTM6" s="246"/>
      <c r="VTN6" s="246"/>
      <c r="VTO6" s="246"/>
      <c r="VTP6" s="246"/>
      <c r="VTQ6" s="246"/>
      <c r="VTR6" s="246"/>
      <c r="VTS6" s="246"/>
      <c r="VTT6" s="246"/>
      <c r="VTU6" s="246"/>
      <c r="VTV6" s="246"/>
      <c r="VTW6" s="246"/>
      <c r="VTX6" s="246"/>
      <c r="VTY6" s="246"/>
      <c r="VTZ6" s="246"/>
      <c r="VUA6" s="246"/>
      <c r="VUB6" s="246"/>
      <c r="VUC6" s="246"/>
      <c r="VUD6" s="246"/>
      <c r="VUE6" s="246"/>
      <c r="VUF6" s="246"/>
      <c r="VUG6" s="246"/>
      <c r="VUH6" s="246"/>
      <c r="VUI6" s="246"/>
      <c r="VUJ6" s="246"/>
      <c r="VUK6" s="246"/>
      <c r="VUL6" s="246"/>
      <c r="VUM6" s="246"/>
      <c r="VUN6" s="246"/>
      <c r="VUO6" s="246"/>
      <c r="VUP6" s="246"/>
      <c r="VUQ6" s="246"/>
      <c r="VUR6" s="246"/>
      <c r="VUS6" s="246"/>
      <c r="VUT6" s="246"/>
      <c r="VUU6" s="246"/>
      <c r="VUV6" s="246"/>
      <c r="VUW6" s="246"/>
      <c r="VUX6" s="246"/>
      <c r="VUY6" s="246"/>
      <c r="VUZ6" s="246"/>
      <c r="VVA6" s="246"/>
      <c r="VVB6" s="246"/>
      <c r="VVC6" s="246"/>
      <c r="VVD6" s="246"/>
      <c r="VVE6" s="246"/>
      <c r="VVF6" s="246"/>
      <c r="VVG6" s="246"/>
      <c r="VVH6" s="246"/>
      <c r="VVI6" s="246"/>
      <c r="VVJ6" s="246"/>
      <c r="VVK6" s="246"/>
      <c r="VVL6" s="246"/>
      <c r="VVM6" s="246"/>
      <c r="VVN6" s="246"/>
      <c r="VVO6" s="246"/>
      <c r="VVP6" s="246"/>
      <c r="VVQ6" s="246"/>
      <c r="VVR6" s="246"/>
      <c r="VVS6" s="246"/>
      <c r="VVT6" s="246"/>
      <c r="VVU6" s="246"/>
      <c r="VVV6" s="246"/>
      <c r="VVW6" s="246"/>
      <c r="VVX6" s="246"/>
      <c r="VVY6" s="246"/>
      <c r="VVZ6" s="246"/>
      <c r="VWA6" s="246"/>
      <c r="VWB6" s="246"/>
      <c r="VWC6" s="246"/>
      <c r="VWD6" s="246"/>
      <c r="VWE6" s="246"/>
      <c r="VWF6" s="246"/>
      <c r="VWG6" s="246"/>
      <c r="VWH6" s="246"/>
      <c r="VWI6" s="246"/>
      <c r="VWJ6" s="246"/>
      <c r="VWK6" s="246"/>
      <c r="VWL6" s="246"/>
      <c r="VWM6" s="246"/>
      <c r="VWN6" s="246"/>
      <c r="VWO6" s="246"/>
      <c r="VWP6" s="246"/>
      <c r="VWQ6" s="246"/>
      <c r="VWR6" s="246"/>
      <c r="VWS6" s="246"/>
      <c r="VWT6" s="246"/>
      <c r="VWU6" s="246"/>
      <c r="VWV6" s="246"/>
      <c r="VWW6" s="246"/>
      <c r="VWX6" s="246"/>
      <c r="VWY6" s="246"/>
      <c r="VWZ6" s="246"/>
      <c r="VXA6" s="246"/>
      <c r="VXB6" s="246"/>
      <c r="VXC6" s="246"/>
      <c r="VXD6" s="246"/>
      <c r="VXE6" s="246"/>
      <c r="VXF6" s="246"/>
      <c r="VXG6" s="246"/>
      <c r="VXH6" s="246"/>
      <c r="VXI6" s="246"/>
      <c r="VXJ6" s="246"/>
      <c r="VXK6" s="246"/>
      <c r="VXL6" s="246"/>
      <c r="VXM6" s="246"/>
      <c r="VXN6" s="246"/>
      <c r="VXO6" s="246"/>
      <c r="VXP6" s="246"/>
      <c r="VXQ6" s="246"/>
      <c r="VXR6" s="246"/>
      <c r="VXS6" s="246"/>
      <c r="VXT6" s="246"/>
      <c r="VXU6" s="246"/>
      <c r="VXV6" s="246"/>
      <c r="VXW6" s="246"/>
      <c r="VXX6" s="246"/>
      <c r="VXY6" s="246"/>
      <c r="VXZ6" s="246"/>
      <c r="VYA6" s="246"/>
      <c r="VYB6" s="246"/>
      <c r="VYC6" s="246"/>
      <c r="VYD6" s="246"/>
      <c r="VYE6" s="246"/>
      <c r="VYF6" s="246"/>
      <c r="VYG6" s="246"/>
      <c r="VYH6" s="246"/>
      <c r="VYI6" s="246"/>
      <c r="VYJ6" s="246"/>
      <c r="VYK6" s="246"/>
      <c r="VYL6" s="246"/>
      <c r="VYM6" s="246"/>
      <c r="VYN6" s="246"/>
      <c r="VYO6" s="246"/>
      <c r="VYP6" s="246"/>
      <c r="VYQ6" s="246"/>
      <c r="VYR6" s="246"/>
      <c r="VYS6" s="246"/>
      <c r="VYT6" s="246"/>
      <c r="VYU6" s="246"/>
      <c r="VYV6" s="246"/>
      <c r="VYW6" s="246"/>
      <c r="VYX6" s="246"/>
      <c r="VYY6" s="246"/>
      <c r="VYZ6" s="246"/>
      <c r="VZA6" s="246"/>
      <c r="VZB6" s="246"/>
      <c r="VZC6" s="246"/>
      <c r="VZD6" s="246"/>
      <c r="VZE6" s="246"/>
      <c r="VZF6" s="246"/>
      <c r="VZG6" s="246"/>
      <c r="VZH6" s="246"/>
      <c r="VZI6" s="246"/>
      <c r="VZJ6" s="246"/>
      <c r="VZK6" s="246"/>
      <c r="VZL6" s="246"/>
      <c r="VZM6" s="246"/>
      <c r="VZN6" s="246"/>
      <c r="VZO6" s="246"/>
      <c r="VZP6" s="246"/>
      <c r="VZQ6" s="246"/>
      <c r="VZR6" s="246"/>
      <c r="VZS6" s="246"/>
      <c r="VZT6" s="246"/>
      <c r="VZU6" s="246"/>
      <c r="VZV6" s="246"/>
      <c r="VZW6" s="246"/>
      <c r="VZX6" s="246"/>
      <c r="VZY6" s="246"/>
      <c r="VZZ6" s="246"/>
      <c r="WAA6" s="246"/>
      <c r="WAB6" s="246"/>
      <c r="WAC6" s="246"/>
      <c r="WAD6" s="246"/>
      <c r="WAE6" s="246"/>
      <c r="WAF6" s="246"/>
      <c r="WAG6" s="246"/>
      <c r="WAH6" s="246"/>
      <c r="WAI6" s="246"/>
      <c r="WAJ6" s="246"/>
      <c r="WAK6" s="246"/>
      <c r="WAL6" s="246"/>
      <c r="WAM6" s="246"/>
      <c r="WAN6" s="246"/>
      <c r="WAO6" s="246"/>
      <c r="WAP6" s="246"/>
      <c r="WAQ6" s="246"/>
      <c r="WAR6" s="246"/>
      <c r="WAS6" s="246"/>
      <c r="WAT6" s="246"/>
      <c r="WAU6" s="246"/>
      <c r="WAV6" s="246"/>
      <c r="WAW6" s="246"/>
      <c r="WAX6" s="246"/>
      <c r="WAY6" s="246"/>
      <c r="WAZ6" s="246"/>
      <c r="WBA6" s="246"/>
      <c r="WBB6" s="246"/>
      <c r="WBC6" s="246"/>
      <c r="WBD6" s="246"/>
      <c r="WBE6" s="246"/>
      <c r="WBF6" s="246"/>
      <c r="WBG6" s="246"/>
      <c r="WBH6" s="246"/>
      <c r="WBI6" s="246"/>
      <c r="WBJ6" s="246"/>
      <c r="WBK6" s="246"/>
      <c r="WBL6" s="246"/>
      <c r="WBM6" s="246"/>
      <c r="WBN6" s="246"/>
      <c r="WBO6" s="246"/>
      <c r="WBP6" s="246"/>
      <c r="WBQ6" s="246"/>
      <c r="WBR6" s="246"/>
      <c r="WBS6" s="246"/>
      <c r="WBT6" s="246"/>
      <c r="WBU6" s="246"/>
      <c r="WBV6" s="246"/>
      <c r="WBW6" s="246"/>
      <c r="WBX6" s="246"/>
      <c r="WBY6" s="246"/>
      <c r="WBZ6" s="246"/>
      <c r="WCA6" s="246"/>
      <c r="WCB6" s="246"/>
      <c r="WCC6" s="246"/>
      <c r="WCD6" s="246"/>
      <c r="WCE6" s="246"/>
      <c r="WCF6" s="246"/>
      <c r="WCG6" s="246"/>
      <c r="WCH6" s="246"/>
      <c r="WCI6" s="246"/>
      <c r="WCJ6" s="246"/>
      <c r="WCK6" s="246"/>
      <c r="WCL6" s="246"/>
      <c r="WCM6" s="246"/>
      <c r="WCN6" s="246"/>
      <c r="WCO6" s="246"/>
      <c r="WCP6" s="246"/>
      <c r="WCQ6" s="246"/>
      <c r="WCR6" s="246"/>
      <c r="WCS6" s="246"/>
      <c r="WCT6" s="246"/>
      <c r="WCU6" s="246"/>
      <c r="WCV6" s="246"/>
      <c r="WCW6" s="246"/>
      <c r="WCX6" s="246"/>
      <c r="WCY6" s="246"/>
      <c r="WCZ6" s="246"/>
      <c r="WDA6" s="246"/>
      <c r="WDB6" s="246"/>
      <c r="WDC6" s="246"/>
      <c r="WDD6" s="246"/>
      <c r="WDE6" s="246"/>
      <c r="WDF6" s="246"/>
      <c r="WDG6" s="246"/>
      <c r="WDH6" s="246"/>
      <c r="WDI6" s="246"/>
      <c r="WDJ6" s="246"/>
      <c r="WDK6" s="246"/>
      <c r="WDL6" s="246"/>
      <c r="WDM6" s="246"/>
      <c r="WDN6" s="246"/>
      <c r="WDO6" s="246"/>
      <c r="WDP6" s="246"/>
      <c r="WDQ6" s="246"/>
      <c r="WDR6" s="246"/>
      <c r="WDS6" s="246"/>
      <c r="WDT6" s="246"/>
      <c r="WDU6" s="246"/>
      <c r="WDV6" s="246"/>
      <c r="WDW6" s="246"/>
      <c r="WDX6" s="246"/>
      <c r="WDY6" s="246"/>
      <c r="WDZ6" s="246"/>
      <c r="WEA6" s="246"/>
      <c r="WEB6" s="246"/>
      <c r="WEC6" s="246"/>
      <c r="WED6" s="246"/>
      <c r="WEE6" s="246"/>
      <c r="WEF6" s="246"/>
      <c r="WEG6" s="246"/>
      <c r="WEH6" s="246"/>
      <c r="WEI6" s="246"/>
      <c r="WEJ6" s="246"/>
      <c r="WEK6" s="246"/>
      <c r="WEL6" s="246"/>
      <c r="WEM6" s="246"/>
      <c r="WEN6" s="246"/>
      <c r="WEO6" s="246"/>
      <c r="WEP6" s="246"/>
      <c r="WEQ6" s="246"/>
      <c r="WER6" s="246"/>
      <c r="WES6" s="246"/>
      <c r="WET6" s="246"/>
      <c r="WEU6" s="246"/>
      <c r="WEV6" s="246"/>
      <c r="WEW6" s="246"/>
      <c r="WEX6" s="246"/>
      <c r="WEY6" s="246"/>
      <c r="WEZ6" s="246"/>
      <c r="WFA6" s="246"/>
      <c r="WFB6" s="246"/>
      <c r="WFC6" s="246"/>
      <c r="WFD6" s="246"/>
      <c r="WFE6" s="246"/>
      <c r="WFF6" s="246"/>
      <c r="WFG6" s="246"/>
      <c r="WFH6" s="246"/>
      <c r="WFI6" s="246"/>
      <c r="WFJ6" s="246"/>
      <c r="WFK6" s="246"/>
      <c r="WFL6" s="246"/>
      <c r="WFM6" s="246"/>
      <c r="WFN6" s="246"/>
      <c r="WFO6" s="246"/>
      <c r="WFP6" s="246"/>
      <c r="WFQ6" s="246"/>
      <c r="WFR6" s="246"/>
      <c r="WFS6" s="246"/>
      <c r="WFT6" s="246"/>
      <c r="WFU6" s="246"/>
      <c r="WFV6" s="246"/>
      <c r="WFW6" s="246"/>
      <c r="WFX6" s="246"/>
      <c r="WFY6" s="246"/>
      <c r="WFZ6" s="246"/>
      <c r="WGA6" s="246"/>
      <c r="WGB6" s="246"/>
      <c r="WGC6" s="246"/>
      <c r="WGD6" s="246"/>
      <c r="WGE6" s="246"/>
      <c r="WGF6" s="246"/>
      <c r="WGG6" s="246"/>
      <c r="WGH6" s="246"/>
      <c r="WGI6" s="246"/>
      <c r="WGJ6" s="246"/>
      <c r="WGK6" s="246"/>
      <c r="WGL6" s="246"/>
      <c r="WGM6" s="246"/>
      <c r="WGN6" s="246"/>
      <c r="WGO6" s="246"/>
      <c r="WGP6" s="246"/>
      <c r="WGQ6" s="246"/>
      <c r="WGR6" s="246"/>
      <c r="WGS6" s="246"/>
      <c r="WGT6" s="246"/>
      <c r="WGU6" s="246"/>
      <c r="WGV6" s="246"/>
      <c r="WGW6" s="246"/>
      <c r="WGX6" s="246"/>
      <c r="WGY6" s="246"/>
      <c r="WGZ6" s="246"/>
      <c r="WHA6" s="246"/>
      <c r="WHB6" s="246"/>
      <c r="WHC6" s="246"/>
      <c r="WHD6" s="246"/>
      <c r="WHE6" s="246"/>
      <c r="WHF6" s="246"/>
      <c r="WHG6" s="246"/>
      <c r="WHH6" s="246"/>
      <c r="WHI6" s="246"/>
      <c r="WHJ6" s="246"/>
      <c r="WHK6" s="246"/>
      <c r="WHL6" s="246"/>
      <c r="WHM6" s="246"/>
      <c r="WHN6" s="246"/>
      <c r="WHO6" s="246"/>
      <c r="WHP6" s="246"/>
      <c r="WHQ6" s="246"/>
      <c r="WHR6" s="246"/>
      <c r="WHS6" s="246"/>
      <c r="WHT6" s="246"/>
      <c r="WHU6" s="246"/>
      <c r="WHV6" s="246"/>
      <c r="WHW6" s="246"/>
      <c r="WHX6" s="246"/>
      <c r="WHY6" s="246"/>
      <c r="WHZ6" s="246"/>
      <c r="WIA6" s="246"/>
      <c r="WIB6" s="246"/>
      <c r="WIC6" s="246"/>
      <c r="WID6" s="246"/>
      <c r="WIE6" s="246"/>
      <c r="WIF6" s="246"/>
      <c r="WIG6" s="246"/>
      <c r="WIH6" s="246"/>
      <c r="WII6" s="246"/>
      <c r="WIJ6" s="246"/>
      <c r="WIK6" s="246"/>
      <c r="WIL6" s="246"/>
      <c r="WIM6" s="246"/>
      <c r="WIN6" s="246"/>
      <c r="WIO6" s="246"/>
      <c r="WIP6" s="246"/>
      <c r="WIQ6" s="246"/>
      <c r="WIR6" s="246"/>
      <c r="WIS6" s="246"/>
      <c r="WIT6" s="246"/>
      <c r="WIU6" s="246"/>
      <c r="WIV6" s="246"/>
      <c r="WIW6" s="246"/>
      <c r="WIX6" s="246"/>
      <c r="WIY6" s="246"/>
      <c r="WIZ6" s="246"/>
      <c r="WJA6" s="246"/>
      <c r="WJB6" s="246"/>
      <c r="WJC6" s="246"/>
      <c r="WJD6" s="246"/>
      <c r="WJE6" s="246"/>
      <c r="WJF6" s="246"/>
      <c r="WJG6" s="246"/>
      <c r="WJH6" s="246"/>
      <c r="WJI6" s="246"/>
      <c r="WJJ6" s="246"/>
      <c r="WJK6" s="246"/>
      <c r="WJL6" s="246"/>
      <c r="WJM6" s="246"/>
      <c r="WJN6" s="246"/>
      <c r="WJO6" s="246"/>
      <c r="WJP6" s="246"/>
      <c r="WJQ6" s="246"/>
      <c r="WJR6" s="246"/>
      <c r="WJS6" s="246"/>
      <c r="WJT6" s="246"/>
      <c r="WJU6" s="246"/>
      <c r="WJV6" s="246"/>
      <c r="WJW6" s="246"/>
      <c r="WJX6" s="246"/>
      <c r="WJY6" s="246"/>
      <c r="WJZ6" s="246"/>
      <c r="WKA6" s="246"/>
      <c r="WKB6" s="246"/>
      <c r="WKC6" s="246"/>
      <c r="WKD6" s="246"/>
      <c r="WKE6" s="246"/>
      <c r="WKF6" s="246"/>
      <c r="WKG6" s="246"/>
      <c r="WKH6" s="246"/>
      <c r="WKI6" s="246"/>
      <c r="WKJ6" s="246"/>
      <c r="WKK6" s="246"/>
      <c r="WKL6" s="246"/>
      <c r="WKM6" s="246"/>
      <c r="WKN6" s="246"/>
      <c r="WKO6" s="246"/>
      <c r="WKP6" s="246"/>
      <c r="WKQ6" s="246"/>
      <c r="WKR6" s="246"/>
      <c r="WKS6" s="246"/>
      <c r="WKT6" s="246"/>
      <c r="WKU6" s="246"/>
      <c r="WKV6" s="246"/>
      <c r="WKW6" s="246"/>
      <c r="WKX6" s="246"/>
      <c r="WKY6" s="246"/>
      <c r="WKZ6" s="246"/>
      <c r="WLA6" s="246"/>
      <c r="WLB6" s="246"/>
      <c r="WLC6" s="246"/>
      <c r="WLD6" s="246"/>
      <c r="WLE6" s="246"/>
      <c r="WLF6" s="246"/>
      <c r="WLG6" s="246"/>
      <c r="WLH6" s="246"/>
      <c r="WLI6" s="246"/>
      <c r="WLJ6" s="246"/>
      <c r="WLK6" s="246"/>
      <c r="WLL6" s="246"/>
      <c r="WLM6" s="246"/>
      <c r="WLN6" s="246"/>
      <c r="WLO6" s="246"/>
      <c r="WLP6" s="246"/>
      <c r="WLQ6" s="246"/>
      <c r="WLR6" s="246"/>
      <c r="WLS6" s="246"/>
      <c r="WLT6" s="246"/>
      <c r="WLU6" s="246"/>
      <c r="WLV6" s="246"/>
      <c r="WLW6" s="246"/>
      <c r="WLX6" s="246"/>
      <c r="WLY6" s="246"/>
      <c r="WLZ6" s="246"/>
      <c r="WMA6" s="246"/>
      <c r="WMB6" s="246"/>
      <c r="WMC6" s="246"/>
      <c r="WMD6" s="246"/>
      <c r="WME6" s="246"/>
      <c r="WMF6" s="246"/>
      <c r="WMG6" s="246"/>
      <c r="WMH6" s="246"/>
      <c r="WMI6" s="246"/>
      <c r="WMJ6" s="246"/>
      <c r="WMK6" s="246"/>
      <c r="WML6" s="246"/>
      <c r="WMM6" s="246"/>
      <c r="WMN6" s="246"/>
      <c r="WMO6" s="246"/>
      <c r="WMP6" s="246"/>
      <c r="WMQ6" s="246"/>
      <c r="WMR6" s="246"/>
      <c r="WMS6" s="246"/>
      <c r="WMT6" s="246"/>
      <c r="WMU6" s="246"/>
      <c r="WMV6" s="246"/>
      <c r="WMW6" s="246"/>
      <c r="WMX6" s="246"/>
      <c r="WMY6" s="246"/>
      <c r="WMZ6" s="246"/>
      <c r="WNA6" s="246"/>
      <c r="WNB6" s="246"/>
      <c r="WNC6" s="246"/>
      <c r="WND6" s="246"/>
      <c r="WNE6" s="246"/>
      <c r="WNF6" s="246"/>
      <c r="WNG6" s="246"/>
      <c r="WNH6" s="246"/>
      <c r="WNI6" s="246"/>
      <c r="WNJ6" s="246"/>
      <c r="WNK6" s="246"/>
      <c r="WNL6" s="246"/>
      <c r="WNM6" s="246"/>
      <c r="WNN6" s="246"/>
      <c r="WNO6" s="246"/>
      <c r="WNP6" s="246"/>
      <c r="WNQ6" s="246"/>
      <c r="WNR6" s="246"/>
      <c r="WNS6" s="246"/>
      <c r="WNT6" s="246"/>
      <c r="WNU6" s="246"/>
      <c r="WNV6" s="246"/>
      <c r="WNW6" s="246"/>
      <c r="WNX6" s="246"/>
      <c r="WNY6" s="246"/>
      <c r="WNZ6" s="246"/>
      <c r="WOA6" s="246"/>
      <c r="WOB6" s="246"/>
      <c r="WOC6" s="246"/>
      <c r="WOD6" s="246"/>
      <c r="WOE6" s="246"/>
      <c r="WOF6" s="246"/>
      <c r="WOG6" s="246"/>
      <c r="WOH6" s="246"/>
      <c r="WOI6" s="246"/>
      <c r="WOJ6" s="246"/>
      <c r="WOK6" s="246"/>
      <c r="WOL6" s="246"/>
      <c r="WOM6" s="246"/>
      <c r="WON6" s="246"/>
      <c r="WOO6" s="246"/>
      <c r="WOP6" s="246"/>
      <c r="WOQ6" s="246"/>
      <c r="WOR6" s="246"/>
      <c r="WOS6" s="246"/>
      <c r="WOT6" s="246"/>
      <c r="WOU6" s="246"/>
      <c r="WOV6" s="246"/>
      <c r="WOW6" s="246"/>
      <c r="WOX6" s="246"/>
      <c r="WOY6" s="246"/>
      <c r="WOZ6" s="246"/>
      <c r="WPA6" s="246"/>
      <c r="WPB6" s="246"/>
      <c r="WPC6" s="246"/>
      <c r="WPD6" s="246"/>
      <c r="WPE6" s="246"/>
      <c r="WPF6" s="246"/>
      <c r="WPG6" s="246"/>
      <c r="WPH6" s="246"/>
      <c r="WPI6" s="246"/>
      <c r="WPJ6" s="246"/>
      <c r="WPK6" s="246"/>
      <c r="WPL6" s="246"/>
      <c r="WPM6" s="246"/>
      <c r="WPN6" s="246"/>
      <c r="WPO6" s="246"/>
      <c r="WPP6" s="246"/>
      <c r="WPQ6" s="246"/>
      <c r="WPR6" s="246"/>
      <c r="WPS6" s="246"/>
      <c r="WPT6" s="246"/>
      <c r="WPU6" s="246"/>
      <c r="WPV6" s="246"/>
      <c r="WPW6" s="246"/>
      <c r="WPX6" s="246"/>
      <c r="WPY6" s="246"/>
      <c r="WPZ6" s="246"/>
      <c r="WQA6" s="246"/>
      <c r="WQB6" s="246"/>
      <c r="WQC6" s="246"/>
      <c r="WQD6" s="246"/>
      <c r="WQE6" s="246"/>
      <c r="WQF6" s="246"/>
      <c r="WQG6" s="246"/>
      <c r="WQH6" s="246"/>
      <c r="WQI6" s="246"/>
      <c r="WQJ6" s="246"/>
      <c r="WQK6" s="246"/>
      <c r="WQL6" s="246"/>
      <c r="WQM6" s="246"/>
      <c r="WQN6" s="246"/>
      <c r="WQO6" s="246"/>
      <c r="WQP6" s="246"/>
      <c r="WQQ6" s="246"/>
      <c r="WQR6" s="246"/>
      <c r="WQS6" s="246"/>
      <c r="WQT6" s="246"/>
      <c r="WQU6" s="246"/>
      <c r="WQV6" s="246"/>
      <c r="WQW6" s="246"/>
      <c r="WQX6" s="246"/>
      <c r="WQY6" s="246"/>
      <c r="WQZ6" s="246"/>
      <c r="WRA6" s="246"/>
      <c r="WRB6" s="246"/>
      <c r="WRC6" s="246"/>
      <c r="WRD6" s="246"/>
      <c r="WRE6" s="246"/>
      <c r="WRF6" s="246"/>
      <c r="WRG6" s="246"/>
      <c r="WRH6" s="246"/>
      <c r="WRI6" s="246"/>
      <c r="WRJ6" s="246"/>
      <c r="WRK6" s="246"/>
      <c r="WRL6" s="246"/>
      <c r="WRM6" s="246"/>
      <c r="WRN6" s="246"/>
      <c r="WRO6" s="246"/>
      <c r="WRP6" s="246"/>
      <c r="WRQ6" s="246"/>
      <c r="WRR6" s="246"/>
      <c r="WRS6" s="246"/>
      <c r="WRT6" s="246"/>
      <c r="WRU6" s="246"/>
      <c r="WRV6" s="246"/>
      <c r="WRW6" s="246"/>
      <c r="WRX6" s="246"/>
      <c r="WRY6" s="246"/>
      <c r="WRZ6" s="246"/>
      <c r="WSA6" s="246"/>
      <c r="WSB6" s="246"/>
      <c r="WSC6" s="246"/>
      <c r="WSD6" s="246"/>
      <c r="WSE6" s="246"/>
      <c r="WSF6" s="246"/>
      <c r="WSG6" s="246"/>
      <c r="WSH6" s="246"/>
      <c r="WSI6" s="246"/>
      <c r="WSJ6" s="246"/>
      <c r="WSK6" s="246"/>
      <c r="WSL6" s="246"/>
      <c r="WSM6" s="246"/>
      <c r="WSN6" s="246"/>
      <c r="WSO6" s="246"/>
      <c r="WSP6" s="246"/>
      <c r="WSQ6" s="246"/>
      <c r="WSR6" s="246"/>
      <c r="WSS6" s="246"/>
      <c r="WST6" s="246"/>
      <c r="WSU6" s="246"/>
      <c r="WSV6" s="246"/>
      <c r="WSW6" s="246"/>
      <c r="WSX6" s="246"/>
      <c r="WSY6" s="246"/>
      <c r="WSZ6" s="246"/>
      <c r="WTA6" s="246"/>
      <c r="WTB6" s="246"/>
      <c r="WTC6" s="246"/>
      <c r="WTD6" s="246"/>
      <c r="WTE6" s="246"/>
      <c r="WTF6" s="246"/>
      <c r="WTG6" s="246"/>
      <c r="WTH6" s="246"/>
      <c r="WTI6" s="246"/>
      <c r="WTJ6" s="246"/>
      <c r="WTK6" s="246"/>
      <c r="WTL6" s="246"/>
      <c r="WTM6" s="246"/>
      <c r="WTN6" s="246"/>
      <c r="WTO6" s="246"/>
      <c r="WTP6" s="246"/>
      <c r="WTQ6" s="246"/>
      <c r="WTR6" s="246"/>
      <c r="WTS6" s="246"/>
      <c r="WTT6" s="246"/>
      <c r="WTU6" s="246"/>
      <c r="WTV6" s="246"/>
      <c r="WTW6" s="246"/>
      <c r="WTX6" s="246"/>
      <c r="WTY6" s="246"/>
      <c r="WTZ6" s="246"/>
      <c r="WUA6" s="246"/>
      <c r="WUB6" s="246"/>
      <c r="WUC6" s="246"/>
      <c r="WUD6" s="246"/>
      <c r="WUE6" s="246"/>
      <c r="WUF6" s="246"/>
      <c r="WUG6" s="246"/>
      <c r="WUH6" s="246"/>
      <c r="WUI6" s="246"/>
      <c r="WUJ6" s="246"/>
      <c r="WUK6" s="246"/>
      <c r="WUL6" s="246"/>
      <c r="WUM6" s="246"/>
      <c r="WUN6" s="246"/>
      <c r="WUO6" s="246"/>
      <c r="WUP6" s="246"/>
      <c r="WUQ6" s="246"/>
      <c r="WUR6" s="246"/>
      <c r="WUS6" s="246"/>
      <c r="WUT6" s="246"/>
      <c r="WUU6" s="246"/>
      <c r="WUV6" s="246"/>
      <c r="WUW6" s="246"/>
      <c r="WUX6" s="246"/>
      <c r="WUY6" s="246"/>
      <c r="WUZ6" s="246"/>
      <c r="WVA6" s="246"/>
      <c r="WVB6" s="246"/>
      <c r="WVC6" s="246"/>
      <c r="WVD6" s="246"/>
      <c r="WVE6" s="246"/>
      <c r="WVF6" s="246"/>
      <c r="WVG6" s="246"/>
      <c r="WVH6" s="246"/>
      <c r="WVI6" s="246"/>
      <c r="WVJ6" s="246"/>
      <c r="WVK6" s="246"/>
      <c r="WVL6" s="246"/>
      <c r="WVM6" s="246"/>
      <c r="WVN6" s="246"/>
      <c r="WVO6" s="246"/>
      <c r="WVP6" s="246"/>
      <c r="WVQ6" s="246"/>
      <c r="WVR6" s="246"/>
      <c r="WVS6" s="246"/>
      <c r="WVT6" s="246"/>
      <c r="WVU6" s="246"/>
      <c r="WVV6" s="246"/>
      <c r="WVW6" s="246"/>
      <c r="WVX6" s="246"/>
      <c r="WVY6" s="246"/>
      <c r="WVZ6" s="246"/>
      <c r="WWA6" s="246"/>
      <c r="WWB6" s="246"/>
      <c r="WWC6" s="246"/>
      <c r="WWD6" s="246"/>
      <c r="WWE6" s="246"/>
      <c r="WWF6" s="246"/>
      <c r="WWG6" s="246"/>
      <c r="WWH6" s="246"/>
      <c r="WWI6" s="246"/>
      <c r="WWJ6" s="246"/>
      <c r="WWK6" s="246"/>
      <c r="WWL6" s="246"/>
      <c r="WWM6" s="246"/>
      <c r="WWN6" s="246"/>
      <c r="WWO6" s="246"/>
      <c r="WWP6" s="246"/>
      <c r="WWQ6" s="246"/>
      <c r="WWR6" s="246"/>
      <c r="WWS6" s="246"/>
      <c r="WWT6" s="246"/>
      <c r="WWU6" s="246"/>
      <c r="WWV6" s="246"/>
      <c r="WWW6" s="246"/>
      <c r="WWX6" s="246"/>
      <c r="WWY6" s="246"/>
      <c r="WWZ6" s="246"/>
      <c r="WXA6" s="246"/>
      <c r="WXB6" s="246"/>
      <c r="WXC6" s="246"/>
      <c r="WXD6" s="246"/>
      <c r="WXE6" s="246"/>
      <c r="WXF6" s="246"/>
      <c r="WXG6" s="246"/>
      <c r="WXH6" s="246"/>
      <c r="WXI6" s="246"/>
      <c r="WXJ6" s="246"/>
      <c r="WXK6" s="246"/>
      <c r="WXL6" s="246"/>
      <c r="WXM6" s="246"/>
      <c r="WXN6" s="246"/>
      <c r="WXO6" s="246"/>
      <c r="WXP6" s="246"/>
      <c r="WXQ6" s="246"/>
      <c r="WXR6" s="246"/>
      <c r="WXS6" s="246"/>
      <c r="WXT6" s="246"/>
      <c r="WXU6" s="246"/>
      <c r="WXV6" s="246"/>
      <c r="WXW6" s="246"/>
      <c r="WXX6" s="246"/>
      <c r="WXY6" s="246"/>
      <c r="WXZ6" s="246"/>
      <c r="WYA6" s="246"/>
      <c r="WYB6" s="246"/>
      <c r="WYC6" s="246"/>
      <c r="WYD6" s="246"/>
      <c r="WYE6" s="246"/>
      <c r="WYF6" s="246"/>
      <c r="WYG6" s="246"/>
      <c r="WYH6" s="246"/>
      <c r="WYI6" s="246"/>
      <c r="WYJ6" s="246"/>
      <c r="WYK6" s="246"/>
      <c r="WYL6" s="246"/>
      <c r="WYM6" s="246"/>
      <c r="WYN6" s="246"/>
      <c r="WYO6" s="246"/>
      <c r="WYP6" s="246"/>
      <c r="WYQ6" s="246"/>
      <c r="WYR6" s="246"/>
      <c r="WYS6" s="246"/>
      <c r="WYT6" s="246"/>
      <c r="WYU6" s="246"/>
      <c r="WYV6" s="246"/>
      <c r="WYW6" s="246"/>
      <c r="WYX6" s="246"/>
      <c r="WYY6" s="246"/>
      <c r="WYZ6" s="246"/>
      <c r="WZA6" s="246"/>
      <c r="WZB6" s="246"/>
      <c r="WZC6" s="246"/>
      <c r="WZD6" s="246"/>
      <c r="WZE6" s="246"/>
      <c r="WZF6" s="246"/>
      <c r="WZG6" s="246"/>
      <c r="WZH6" s="246"/>
      <c r="WZI6" s="246"/>
      <c r="WZJ6" s="246"/>
      <c r="WZK6" s="246"/>
      <c r="WZL6" s="246"/>
      <c r="WZM6" s="246"/>
      <c r="WZN6" s="246"/>
      <c r="WZO6" s="246"/>
      <c r="WZP6" s="246"/>
      <c r="WZQ6" s="246"/>
      <c r="WZR6" s="246"/>
      <c r="WZS6" s="246"/>
      <c r="WZT6" s="246"/>
      <c r="WZU6" s="246"/>
      <c r="WZV6" s="246"/>
      <c r="WZW6" s="246"/>
      <c r="WZX6" s="246"/>
      <c r="WZY6" s="246"/>
      <c r="WZZ6" s="246"/>
      <c r="XAA6" s="246"/>
      <c r="XAB6" s="246"/>
      <c r="XAC6" s="246"/>
      <c r="XAD6" s="246"/>
      <c r="XAE6" s="246"/>
      <c r="XAF6" s="246"/>
      <c r="XAG6" s="246"/>
      <c r="XAH6" s="246"/>
      <c r="XAI6" s="246"/>
      <c r="XAJ6" s="246"/>
      <c r="XAK6" s="246"/>
      <c r="XAL6" s="246"/>
      <c r="XAM6" s="246"/>
      <c r="XAN6" s="246"/>
      <c r="XAO6" s="246"/>
      <c r="XAP6" s="246"/>
      <c r="XAQ6" s="246"/>
      <c r="XAR6" s="246"/>
      <c r="XAS6" s="246"/>
      <c r="XAT6" s="246"/>
      <c r="XAU6" s="246"/>
      <c r="XAV6" s="246"/>
      <c r="XAW6" s="246"/>
      <c r="XAX6" s="246"/>
      <c r="XAY6" s="246"/>
      <c r="XAZ6" s="246"/>
      <c r="XBA6" s="246"/>
      <c r="XBB6" s="246"/>
      <c r="XBC6" s="246"/>
      <c r="XBD6" s="246"/>
      <c r="XBE6" s="246"/>
      <c r="XBF6" s="246"/>
      <c r="XBG6" s="246"/>
      <c r="XBH6" s="246"/>
      <c r="XBI6" s="246"/>
      <c r="XBJ6" s="246"/>
      <c r="XBK6" s="246"/>
      <c r="XBL6" s="246"/>
      <c r="XBM6" s="246"/>
      <c r="XBN6" s="246"/>
      <c r="XBO6" s="246"/>
      <c r="XBP6" s="246"/>
      <c r="XBQ6" s="246"/>
      <c r="XBR6" s="246"/>
      <c r="XBS6" s="246"/>
      <c r="XBT6" s="246"/>
      <c r="XBU6" s="246"/>
      <c r="XBV6" s="246"/>
      <c r="XBW6" s="246"/>
      <c r="XBX6" s="246"/>
      <c r="XBY6" s="246"/>
      <c r="XBZ6" s="246"/>
      <c r="XCA6" s="246"/>
      <c r="XCB6" s="246"/>
      <c r="XCC6" s="246"/>
      <c r="XCD6" s="246"/>
      <c r="XCE6" s="246"/>
      <c r="XCF6" s="246"/>
      <c r="XCG6" s="246"/>
      <c r="XCH6" s="246"/>
      <c r="XCI6" s="246"/>
      <c r="XCJ6" s="246"/>
      <c r="XCK6" s="246"/>
      <c r="XCL6" s="246"/>
      <c r="XCM6" s="246"/>
      <c r="XCN6" s="246"/>
      <c r="XCO6" s="246"/>
      <c r="XCP6" s="246"/>
      <c r="XCQ6" s="246"/>
      <c r="XCR6" s="246"/>
      <c r="XCS6" s="246"/>
      <c r="XCT6" s="246"/>
      <c r="XCU6" s="246"/>
      <c r="XCV6" s="246"/>
      <c r="XCW6" s="246"/>
      <c r="XCX6" s="246"/>
      <c r="XCY6" s="246"/>
      <c r="XCZ6" s="246"/>
      <c r="XDA6" s="246"/>
      <c r="XDB6" s="246"/>
      <c r="XDC6" s="246"/>
      <c r="XDD6" s="246"/>
      <c r="XDE6" s="246"/>
      <c r="XDF6" s="246"/>
      <c r="XDG6" s="246"/>
      <c r="XDH6" s="246"/>
      <c r="XDI6" s="246"/>
      <c r="XDJ6" s="246"/>
      <c r="XDK6" s="246"/>
      <c r="XDL6" s="246"/>
      <c r="XDM6" s="246"/>
      <c r="XDN6" s="246"/>
      <c r="XDO6" s="246"/>
      <c r="XDP6" s="246"/>
      <c r="XDQ6" s="246"/>
      <c r="XDR6" s="246"/>
      <c r="XDS6" s="246"/>
      <c r="XDT6" s="246"/>
      <c r="XDU6" s="246"/>
      <c r="XDV6" s="246"/>
      <c r="XDW6" s="246"/>
      <c r="XDX6" s="246"/>
      <c r="XDY6" s="246"/>
      <c r="XDZ6" s="246"/>
      <c r="XEA6" s="246"/>
      <c r="XEB6" s="246"/>
      <c r="XEC6" s="246"/>
      <c r="XED6" s="246"/>
    </row>
    <row r="7" spans="1:16358" ht="14.4" customHeight="1" x14ac:dyDescent="0.3">
      <c r="A7" s="90"/>
      <c r="B7" s="91" t="s">
        <v>47</v>
      </c>
      <c r="C7" s="106">
        <v>659790</v>
      </c>
      <c r="D7" s="98">
        <v>5.7480000000000002</v>
      </c>
      <c r="E7" s="1"/>
      <c r="F7" t="s">
        <v>46</v>
      </c>
      <c r="G7" s="22"/>
      <c r="H7" s="106">
        <v>174467</v>
      </c>
      <c r="J7" s="168"/>
    </row>
    <row r="8" spans="1:16358" ht="14.4" customHeight="1" x14ac:dyDescent="0.3">
      <c r="A8" s="90"/>
      <c r="B8" s="91" t="s">
        <v>222</v>
      </c>
      <c r="C8" s="106">
        <v>670258</v>
      </c>
      <c r="D8" s="98">
        <v>5.8049999999999997</v>
      </c>
      <c r="E8" s="1"/>
      <c r="F8" s="100" t="s">
        <v>234</v>
      </c>
      <c r="G8" s="22"/>
      <c r="H8" s="106">
        <v>2615353</v>
      </c>
      <c r="J8" s="168"/>
    </row>
    <row r="9" spans="1:16358" ht="14.4" customHeight="1" x14ac:dyDescent="0.3">
      <c r="A9" s="90"/>
      <c r="B9" s="91" t="s">
        <v>21</v>
      </c>
      <c r="C9" s="106">
        <v>211294</v>
      </c>
      <c r="D9" s="98">
        <v>2.1749999999999998</v>
      </c>
      <c r="E9" s="1"/>
      <c r="F9" t="s">
        <v>48</v>
      </c>
      <c r="G9" s="22"/>
      <c r="H9" s="106">
        <v>2943351</v>
      </c>
      <c r="J9" s="168"/>
    </row>
    <row r="10" spans="1:16358" ht="14.4" customHeight="1" x14ac:dyDescent="0.3">
      <c r="A10" s="90"/>
      <c r="B10" s="107" t="s">
        <v>49</v>
      </c>
      <c r="C10" s="28">
        <f>SUM(C6:C9)</f>
        <v>3691441</v>
      </c>
      <c r="D10" s="108">
        <f>SUM(D6:D9)</f>
        <v>34.094000000000001</v>
      </c>
      <c r="E10" s="1"/>
      <c r="F10" t="s">
        <v>235</v>
      </c>
      <c r="G10" s="22"/>
      <c r="H10" s="106">
        <v>-1138813</v>
      </c>
      <c r="J10" s="168"/>
    </row>
    <row r="11" spans="1:16358" ht="14.4" customHeight="1" x14ac:dyDescent="0.3">
      <c r="E11" s="1"/>
      <c r="F11" t="s">
        <v>236</v>
      </c>
      <c r="G11" s="22"/>
      <c r="H11" s="106">
        <v>2325280</v>
      </c>
      <c r="J11" s="168"/>
    </row>
    <row r="12" spans="1:16358" ht="14.4" customHeight="1" thickBot="1" x14ac:dyDescent="0.35">
      <c r="A12" s="248" t="s">
        <v>50</v>
      </c>
      <c r="B12" s="248"/>
      <c r="E12" s="1"/>
      <c r="F12" s="109" t="s">
        <v>259</v>
      </c>
      <c r="G12" s="110"/>
      <c r="H12" s="111">
        <f>SUM(H5:H11)</f>
        <v>34324307</v>
      </c>
      <c r="J12" s="168"/>
    </row>
    <row r="13" spans="1:16358" s="103" customFormat="1" ht="14.4" customHeight="1" thickTop="1" x14ac:dyDescent="0.3">
      <c r="A13" s="90"/>
      <c r="B13" s="91" t="s">
        <v>242</v>
      </c>
      <c r="C13" s="6">
        <v>26173</v>
      </c>
      <c r="D13" s="98">
        <v>0.251</v>
      </c>
      <c r="E13" s="14"/>
      <c r="F13"/>
      <c r="G13" s="22"/>
      <c r="H13" s="106"/>
      <c r="I13" s="168"/>
      <c r="J13" s="168"/>
      <c r="K13" s="246"/>
      <c r="L13" s="246"/>
      <c r="M13" s="247"/>
      <c r="N13" s="247"/>
      <c r="O13" s="247"/>
      <c r="P13" s="247"/>
      <c r="Q13" s="247"/>
      <c r="R13" s="247"/>
      <c r="S13" s="247"/>
      <c r="T13" s="247"/>
      <c r="U13" s="247"/>
      <c r="V13" s="247"/>
      <c r="W13" s="247"/>
      <c r="X13" s="247"/>
      <c r="Y13" s="246"/>
      <c r="Z13" s="246"/>
      <c r="AA13" s="246"/>
      <c r="AB13" s="246"/>
      <c r="AC13" s="246"/>
      <c r="AD13" s="246"/>
      <c r="AE13" s="246"/>
      <c r="AF13" s="246"/>
      <c r="AG13" s="246"/>
      <c r="AH13" s="246"/>
      <c r="AI13" s="246"/>
      <c r="AJ13" s="246"/>
      <c r="AK13" s="246"/>
      <c r="AL13" s="246"/>
      <c r="AM13" s="246"/>
      <c r="AN13" s="246"/>
      <c r="AO13" s="246"/>
      <c r="AP13" s="246"/>
      <c r="AQ13" s="246"/>
      <c r="AR13" s="246"/>
      <c r="AS13" s="246"/>
      <c r="AT13" s="246"/>
      <c r="AU13" s="246"/>
      <c r="AV13" s="246"/>
      <c r="AW13" s="246"/>
      <c r="AX13" s="246"/>
      <c r="AY13" s="246"/>
      <c r="AZ13" s="246"/>
      <c r="BA13" s="246"/>
      <c r="BB13" s="246"/>
      <c r="BC13" s="246"/>
      <c r="BD13" s="246"/>
      <c r="BE13" s="246"/>
      <c r="BF13" s="246"/>
      <c r="BG13" s="246"/>
      <c r="BH13" s="246"/>
      <c r="BI13" s="246"/>
      <c r="BJ13" s="246"/>
      <c r="BK13" s="246"/>
      <c r="BL13" s="246"/>
      <c r="BM13" s="246"/>
      <c r="BN13" s="246"/>
      <c r="BO13" s="246"/>
      <c r="BP13" s="246"/>
      <c r="BQ13" s="246"/>
      <c r="BR13" s="246"/>
      <c r="BS13" s="246"/>
      <c r="BT13" s="246"/>
      <c r="BU13" s="246"/>
      <c r="BV13" s="246"/>
      <c r="BW13" s="246"/>
      <c r="BX13" s="246"/>
      <c r="BY13" s="246"/>
      <c r="BZ13" s="246"/>
      <c r="CA13" s="246"/>
      <c r="CB13" s="246"/>
      <c r="CC13" s="246"/>
      <c r="CD13" s="246"/>
      <c r="CE13" s="246"/>
      <c r="CF13" s="246"/>
      <c r="CG13" s="246"/>
      <c r="CH13" s="246"/>
      <c r="CI13" s="246"/>
      <c r="CJ13" s="246"/>
      <c r="CK13" s="246"/>
      <c r="CL13" s="246"/>
      <c r="CM13" s="246"/>
      <c r="CN13" s="246"/>
      <c r="CO13" s="246"/>
      <c r="CP13" s="246"/>
      <c r="CQ13" s="246"/>
      <c r="CR13" s="246"/>
      <c r="CS13" s="246"/>
      <c r="CT13" s="246"/>
      <c r="CU13" s="246"/>
      <c r="CV13" s="246"/>
      <c r="CW13" s="246"/>
      <c r="CX13" s="246"/>
      <c r="CY13" s="246"/>
      <c r="CZ13" s="246"/>
      <c r="DA13" s="246"/>
      <c r="DB13" s="246"/>
      <c r="DC13" s="246"/>
      <c r="DD13" s="246"/>
      <c r="DE13" s="246"/>
      <c r="DF13" s="246"/>
      <c r="DG13" s="246"/>
      <c r="DH13" s="246"/>
      <c r="DI13" s="246"/>
      <c r="DJ13" s="246"/>
      <c r="DK13" s="246"/>
      <c r="DL13" s="246"/>
      <c r="DM13" s="246"/>
      <c r="DN13" s="246"/>
      <c r="DO13" s="246"/>
      <c r="DP13" s="246"/>
      <c r="DQ13" s="246"/>
      <c r="DR13" s="246"/>
      <c r="DS13" s="246"/>
      <c r="DT13" s="246"/>
      <c r="DU13" s="246"/>
      <c r="DV13" s="246"/>
      <c r="DW13" s="246"/>
      <c r="DX13" s="246"/>
      <c r="DY13" s="246"/>
      <c r="DZ13" s="246"/>
      <c r="EA13" s="246"/>
      <c r="EB13" s="246"/>
      <c r="EC13" s="246"/>
      <c r="ED13" s="246"/>
      <c r="EE13" s="246"/>
      <c r="EF13" s="246"/>
      <c r="EG13" s="246"/>
      <c r="EH13" s="246"/>
      <c r="EI13" s="246"/>
      <c r="EJ13" s="246"/>
      <c r="EK13" s="246"/>
      <c r="EL13" s="246"/>
      <c r="EM13" s="246"/>
      <c r="EN13" s="246"/>
      <c r="EO13" s="246"/>
      <c r="EP13" s="246"/>
      <c r="EQ13" s="246"/>
      <c r="ER13" s="246"/>
      <c r="ES13" s="246"/>
      <c r="ET13" s="246"/>
      <c r="EU13" s="246"/>
      <c r="EV13" s="246"/>
      <c r="EW13" s="246"/>
      <c r="EX13" s="246"/>
      <c r="EY13" s="246"/>
      <c r="EZ13" s="246"/>
      <c r="FA13" s="246"/>
      <c r="FB13" s="246"/>
      <c r="FC13" s="246"/>
      <c r="FD13" s="246"/>
      <c r="FE13" s="246"/>
      <c r="FF13" s="246"/>
      <c r="FG13" s="246"/>
      <c r="FH13" s="246"/>
      <c r="FI13" s="246"/>
      <c r="FJ13" s="246"/>
      <c r="FK13" s="246"/>
      <c r="FL13" s="246"/>
      <c r="FM13" s="246"/>
      <c r="FN13" s="246"/>
      <c r="FO13" s="246"/>
      <c r="FP13" s="246"/>
      <c r="FQ13" s="246"/>
      <c r="FR13" s="246"/>
      <c r="FS13" s="246"/>
      <c r="FT13" s="246"/>
      <c r="FU13" s="246"/>
      <c r="FV13" s="246"/>
      <c r="FW13" s="246"/>
      <c r="FX13" s="246"/>
      <c r="FY13" s="246"/>
      <c r="FZ13" s="246"/>
      <c r="GA13" s="246"/>
      <c r="GB13" s="246"/>
      <c r="GC13" s="246"/>
      <c r="GD13" s="246"/>
      <c r="GE13" s="246"/>
      <c r="GF13" s="246"/>
      <c r="GG13" s="246"/>
      <c r="GH13" s="246"/>
      <c r="GI13" s="246"/>
      <c r="GJ13" s="246"/>
      <c r="GK13" s="246"/>
      <c r="GL13" s="246"/>
      <c r="GM13" s="246"/>
      <c r="GN13" s="246"/>
      <c r="GO13" s="246"/>
      <c r="GP13" s="246"/>
      <c r="GQ13" s="246"/>
      <c r="GR13" s="246"/>
      <c r="GS13" s="246"/>
      <c r="GT13" s="246"/>
      <c r="GU13" s="246"/>
      <c r="GV13" s="246"/>
      <c r="GW13" s="246"/>
      <c r="GX13" s="246"/>
      <c r="GY13" s="246"/>
      <c r="GZ13" s="246"/>
      <c r="HA13" s="246"/>
      <c r="HB13" s="246"/>
      <c r="HC13" s="246"/>
      <c r="HD13" s="246"/>
      <c r="HE13" s="246"/>
      <c r="HF13" s="246"/>
      <c r="HG13" s="246"/>
      <c r="HH13" s="246"/>
      <c r="HI13" s="246"/>
      <c r="HJ13" s="246"/>
      <c r="HK13" s="246"/>
      <c r="HL13" s="246"/>
      <c r="HM13" s="246"/>
      <c r="HN13" s="246"/>
      <c r="HO13" s="246"/>
      <c r="HP13" s="246"/>
      <c r="HQ13" s="246"/>
      <c r="HR13" s="246"/>
      <c r="HS13" s="246"/>
      <c r="HT13" s="246"/>
      <c r="HU13" s="246"/>
      <c r="HV13" s="246"/>
      <c r="HW13" s="246"/>
      <c r="HX13" s="246"/>
      <c r="HY13" s="246"/>
      <c r="HZ13" s="246"/>
      <c r="IA13" s="246"/>
      <c r="IB13" s="246"/>
      <c r="IC13" s="246"/>
      <c r="ID13" s="246"/>
      <c r="IE13" s="246"/>
      <c r="IF13" s="246"/>
      <c r="IG13" s="246"/>
      <c r="IH13" s="246"/>
      <c r="II13" s="246"/>
      <c r="IJ13" s="246"/>
      <c r="IK13" s="246"/>
      <c r="IL13" s="246"/>
      <c r="IM13" s="246"/>
      <c r="IN13" s="246"/>
      <c r="IO13" s="246"/>
      <c r="IP13" s="246"/>
      <c r="IQ13" s="246"/>
      <c r="IR13" s="246"/>
      <c r="IS13" s="246"/>
      <c r="IT13" s="246"/>
      <c r="IU13" s="246"/>
      <c r="IV13" s="246"/>
      <c r="IW13" s="246"/>
      <c r="IX13" s="246"/>
      <c r="IY13" s="246"/>
      <c r="IZ13" s="246"/>
      <c r="JA13" s="246"/>
      <c r="JB13" s="246"/>
      <c r="JC13" s="246"/>
      <c r="JD13" s="246"/>
      <c r="JE13" s="246"/>
      <c r="JF13" s="246"/>
      <c r="JG13" s="246"/>
      <c r="JH13" s="246"/>
      <c r="JI13" s="246"/>
      <c r="JJ13" s="246"/>
      <c r="JK13" s="246"/>
      <c r="JL13" s="246"/>
      <c r="JM13" s="246"/>
      <c r="JN13" s="246"/>
      <c r="JO13" s="246"/>
      <c r="JP13" s="246"/>
      <c r="JQ13" s="246"/>
      <c r="JR13" s="246"/>
      <c r="JS13" s="246"/>
      <c r="JT13" s="246"/>
      <c r="JU13" s="246"/>
      <c r="JV13" s="246"/>
      <c r="JW13" s="246"/>
      <c r="JX13" s="246"/>
      <c r="JY13" s="246"/>
      <c r="JZ13" s="246"/>
      <c r="KA13" s="246"/>
      <c r="KB13" s="246"/>
      <c r="KC13" s="246"/>
      <c r="KD13" s="246"/>
      <c r="KE13" s="246"/>
      <c r="KF13" s="246"/>
      <c r="KG13" s="246"/>
      <c r="KH13" s="246"/>
      <c r="KI13" s="246"/>
      <c r="KJ13" s="246"/>
      <c r="KK13" s="246"/>
      <c r="KL13" s="246"/>
      <c r="KM13" s="246"/>
      <c r="KN13" s="246"/>
      <c r="KO13" s="246"/>
      <c r="KP13" s="246"/>
      <c r="KQ13" s="246"/>
      <c r="KR13" s="246"/>
      <c r="KS13" s="246"/>
      <c r="KT13" s="246"/>
      <c r="KU13" s="246"/>
      <c r="KV13" s="246"/>
      <c r="KW13" s="246"/>
      <c r="KX13" s="246"/>
      <c r="KY13" s="246"/>
      <c r="KZ13" s="246"/>
      <c r="LA13" s="246"/>
      <c r="LB13" s="246"/>
      <c r="LC13" s="246"/>
      <c r="LD13" s="246"/>
      <c r="LE13" s="246"/>
      <c r="LF13" s="246"/>
      <c r="LG13" s="246"/>
      <c r="LH13" s="246"/>
      <c r="LI13" s="246"/>
      <c r="LJ13" s="246"/>
      <c r="LK13" s="246"/>
      <c r="LL13" s="246"/>
      <c r="LM13" s="246"/>
      <c r="LN13" s="246"/>
      <c r="LO13" s="246"/>
      <c r="LP13" s="246"/>
      <c r="LQ13" s="246"/>
      <c r="LR13" s="246"/>
      <c r="LS13" s="246"/>
      <c r="LT13" s="246"/>
      <c r="LU13" s="246"/>
      <c r="LV13" s="246"/>
      <c r="LW13" s="246"/>
      <c r="LX13" s="246"/>
      <c r="LY13" s="246"/>
      <c r="LZ13" s="246"/>
      <c r="MA13" s="246"/>
      <c r="MB13" s="246"/>
      <c r="MC13" s="246"/>
      <c r="MD13" s="246"/>
      <c r="ME13" s="246"/>
      <c r="MF13" s="246"/>
      <c r="MG13" s="246"/>
      <c r="MH13" s="246"/>
      <c r="MI13" s="246"/>
      <c r="MJ13" s="246"/>
      <c r="MK13" s="246"/>
      <c r="ML13" s="246"/>
      <c r="MM13" s="246"/>
      <c r="MN13" s="246"/>
      <c r="MO13" s="246"/>
      <c r="MP13" s="246"/>
      <c r="MQ13" s="246"/>
      <c r="MR13" s="246"/>
      <c r="MS13" s="246"/>
      <c r="MT13" s="246"/>
      <c r="MU13" s="246"/>
      <c r="MV13" s="246"/>
      <c r="MW13" s="246"/>
      <c r="MX13" s="246"/>
      <c r="MY13" s="246"/>
      <c r="MZ13" s="246"/>
      <c r="NA13" s="246"/>
      <c r="NB13" s="246"/>
      <c r="NC13" s="246"/>
      <c r="ND13" s="246"/>
      <c r="NE13" s="246"/>
      <c r="NF13" s="246"/>
      <c r="NG13" s="246"/>
      <c r="NH13" s="246"/>
      <c r="NI13" s="246"/>
      <c r="NJ13" s="246"/>
      <c r="NK13" s="246"/>
      <c r="NL13" s="246"/>
      <c r="NM13" s="246"/>
      <c r="NN13" s="246"/>
      <c r="NO13" s="246"/>
      <c r="NP13" s="246"/>
      <c r="NQ13" s="246"/>
      <c r="NR13" s="246"/>
      <c r="NS13" s="246"/>
      <c r="NT13" s="246"/>
      <c r="NU13" s="246"/>
      <c r="NV13" s="246"/>
      <c r="NW13" s="246"/>
      <c r="NX13" s="246"/>
      <c r="NY13" s="246"/>
      <c r="NZ13" s="246"/>
      <c r="OA13" s="246"/>
      <c r="OB13" s="246"/>
      <c r="OC13" s="246"/>
      <c r="OD13" s="246"/>
      <c r="OE13" s="246"/>
      <c r="OF13" s="246"/>
      <c r="OG13" s="246"/>
      <c r="OH13" s="246"/>
      <c r="OI13" s="246"/>
      <c r="OJ13" s="246"/>
      <c r="OK13" s="246"/>
      <c r="OL13" s="246"/>
      <c r="OM13" s="246"/>
      <c r="ON13" s="246"/>
      <c r="OO13" s="246"/>
      <c r="OP13" s="246"/>
      <c r="OQ13" s="246"/>
      <c r="OR13" s="246"/>
      <c r="OS13" s="246"/>
      <c r="OT13" s="246"/>
      <c r="OU13" s="246"/>
      <c r="OV13" s="246"/>
      <c r="OW13" s="246"/>
      <c r="OX13" s="246"/>
      <c r="OY13" s="246"/>
      <c r="OZ13" s="246"/>
      <c r="PA13" s="246"/>
      <c r="PB13" s="246"/>
      <c r="PC13" s="246"/>
      <c r="PD13" s="246"/>
      <c r="PE13" s="246"/>
      <c r="PF13" s="246"/>
      <c r="PG13" s="246"/>
      <c r="PH13" s="246"/>
      <c r="PI13" s="246"/>
      <c r="PJ13" s="246"/>
      <c r="PK13" s="246"/>
      <c r="PL13" s="246"/>
      <c r="PM13" s="246"/>
      <c r="PN13" s="246"/>
      <c r="PO13" s="246"/>
      <c r="PP13" s="246"/>
      <c r="PQ13" s="246"/>
      <c r="PR13" s="246"/>
      <c r="PS13" s="246"/>
      <c r="PT13" s="246"/>
      <c r="PU13" s="246"/>
      <c r="PV13" s="246"/>
      <c r="PW13" s="246"/>
      <c r="PX13" s="246"/>
      <c r="PY13" s="246"/>
      <c r="PZ13" s="246"/>
      <c r="QA13" s="246"/>
      <c r="QB13" s="246"/>
      <c r="QC13" s="246"/>
      <c r="QD13" s="246"/>
      <c r="QE13" s="246"/>
      <c r="QF13" s="246"/>
      <c r="QG13" s="246"/>
      <c r="QH13" s="246"/>
      <c r="QI13" s="246"/>
      <c r="QJ13" s="246"/>
      <c r="QK13" s="246"/>
      <c r="QL13" s="246"/>
      <c r="QM13" s="246"/>
      <c r="QN13" s="246"/>
      <c r="QO13" s="246"/>
      <c r="QP13" s="246"/>
      <c r="QQ13" s="246"/>
      <c r="QR13" s="246"/>
      <c r="QS13" s="246"/>
      <c r="QT13" s="246"/>
      <c r="QU13" s="246"/>
      <c r="QV13" s="246"/>
      <c r="QW13" s="246"/>
      <c r="QX13" s="246"/>
      <c r="QY13" s="246"/>
      <c r="QZ13" s="246"/>
      <c r="RA13" s="246"/>
      <c r="RB13" s="246"/>
      <c r="RC13" s="246"/>
      <c r="RD13" s="246"/>
      <c r="RE13" s="246"/>
      <c r="RF13" s="246"/>
      <c r="RG13" s="246"/>
      <c r="RH13" s="246"/>
      <c r="RI13" s="246"/>
      <c r="RJ13" s="246"/>
      <c r="RK13" s="246"/>
      <c r="RL13" s="246"/>
      <c r="RM13" s="246"/>
      <c r="RN13" s="246"/>
      <c r="RO13" s="246"/>
      <c r="RP13" s="246"/>
      <c r="RQ13" s="246"/>
      <c r="RR13" s="246"/>
      <c r="RS13" s="246"/>
      <c r="RT13" s="246"/>
      <c r="RU13" s="246"/>
      <c r="RV13" s="246"/>
      <c r="RW13" s="246"/>
      <c r="RX13" s="246"/>
      <c r="RY13" s="246"/>
      <c r="RZ13" s="246"/>
      <c r="SA13" s="246"/>
      <c r="SB13" s="246"/>
      <c r="SC13" s="246"/>
      <c r="SD13" s="246"/>
      <c r="SE13" s="246"/>
      <c r="SF13" s="246"/>
      <c r="SG13" s="246"/>
      <c r="SH13" s="246"/>
      <c r="SI13" s="246"/>
      <c r="SJ13" s="246"/>
      <c r="SK13" s="246"/>
      <c r="SL13" s="246"/>
      <c r="SM13" s="246"/>
      <c r="SN13" s="246"/>
      <c r="SO13" s="246"/>
      <c r="SP13" s="246"/>
      <c r="SQ13" s="246"/>
      <c r="SR13" s="246"/>
      <c r="SS13" s="246"/>
      <c r="ST13" s="246"/>
      <c r="SU13" s="246"/>
      <c r="SV13" s="246"/>
      <c r="SW13" s="246"/>
      <c r="SX13" s="246"/>
      <c r="SY13" s="246"/>
      <c r="SZ13" s="246"/>
      <c r="TA13" s="246"/>
      <c r="TB13" s="246"/>
      <c r="TC13" s="246"/>
      <c r="TD13" s="246"/>
      <c r="TE13" s="246"/>
      <c r="TF13" s="246"/>
      <c r="TG13" s="246"/>
      <c r="TH13" s="246"/>
      <c r="TI13" s="246"/>
      <c r="TJ13" s="246"/>
      <c r="TK13" s="246"/>
      <c r="TL13" s="246"/>
      <c r="TM13" s="246"/>
      <c r="TN13" s="246"/>
      <c r="TO13" s="246"/>
      <c r="TP13" s="246"/>
      <c r="TQ13" s="246"/>
      <c r="TR13" s="246"/>
      <c r="TS13" s="246"/>
      <c r="TT13" s="246"/>
      <c r="TU13" s="246"/>
      <c r="TV13" s="246"/>
      <c r="TW13" s="246"/>
      <c r="TX13" s="246"/>
      <c r="TY13" s="246"/>
      <c r="TZ13" s="246"/>
      <c r="UA13" s="246"/>
      <c r="UB13" s="246"/>
      <c r="UC13" s="246"/>
      <c r="UD13" s="246"/>
      <c r="UE13" s="246"/>
      <c r="UF13" s="246"/>
      <c r="UG13" s="246"/>
      <c r="UH13" s="246"/>
      <c r="UI13" s="246"/>
      <c r="UJ13" s="246"/>
      <c r="UK13" s="246"/>
      <c r="UL13" s="246"/>
      <c r="UM13" s="246"/>
      <c r="UN13" s="246"/>
      <c r="UO13" s="246"/>
      <c r="UP13" s="246"/>
      <c r="UQ13" s="246"/>
      <c r="UR13" s="246"/>
      <c r="US13" s="246"/>
      <c r="UT13" s="246"/>
      <c r="UU13" s="246"/>
      <c r="UV13" s="246"/>
      <c r="UW13" s="246"/>
      <c r="UX13" s="246"/>
      <c r="UY13" s="246"/>
      <c r="UZ13" s="246"/>
      <c r="VA13" s="246"/>
      <c r="VB13" s="246"/>
      <c r="VC13" s="246"/>
      <c r="VD13" s="246"/>
      <c r="VE13" s="246"/>
      <c r="VF13" s="246"/>
      <c r="VG13" s="246"/>
      <c r="VH13" s="246"/>
      <c r="VI13" s="246"/>
      <c r="VJ13" s="246"/>
      <c r="VK13" s="246"/>
      <c r="VL13" s="246"/>
      <c r="VM13" s="246"/>
      <c r="VN13" s="246"/>
      <c r="VO13" s="246"/>
      <c r="VP13" s="246"/>
      <c r="VQ13" s="246"/>
      <c r="VR13" s="246"/>
      <c r="VS13" s="246"/>
      <c r="VT13" s="246"/>
      <c r="VU13" s="246"/>
      <c r="VV13" s="246"/>
      <c r="VW13" s="246"/>
      <c r="VX13" s="246"/>
      <c r="VY13" s="246"/>
      <c r="VZ13" s="246"/>
      <c r="WA13" s="246"/>
      <c r="WB13" s="246"/>
      <c r="WC13" s="246"/>
      <c r="WD13" s="246"/>
      <c r="WE13" s="246"/>
      <c r="WF13" s="246"/>
      <c r="WG13" s="246"/>
      <c r="WH13" s="246"/>
      <c r="WI13" s="246"/>
      <c r="WJ13" s="246"/>
      <c r="WK13" s="246"/>
      <c r="WL13" s="246"/>
      <c r="WM13" s="246"/>
      <c r="WN13" s="246"/>
      <c r="WO13" s="246"/>
      <c r="WP13" s="246"/>
      <c r="WQ13" s="246"/>
      <c r="WR13" s="246"/>
      <c r="WS13" s="246"/>
      <c r="WT13" s="246"/>
      <c r="WU13" s="246"/>
      <c r="WV13" s="246"/>
      <c r="WW13" s="246"/>
      <c r="WX13" s="246"/>
      <c r="WY13" s="246"/>
      <c r="WZ13" s="246"/>
      <c r="XA13" s="246"/>
      <c r="XB13" s="246"/>
      <c r="XC13" s="246"/>
      <c r="XD13" s="246"/>
      <c r="XE13" s="246"/>
      <c r="XF13" s="246"/>
      <c r="XG13" s="246"/>
      <c r="XH13" s="246"/>
      <c r="XI13" s="246"/>
      <c r="XJ13" s="246"/>
      <c r="XK13" s="246"/>
      <c r="XL13" s="246"/>
      <c r="XM13" s="246"/>
      <c r="XN13" s="246"/>
      <c r="XO13" s="246"/>
      <c r="XP13" s="246"/>
      <c r="XQ13" s="246"/>
      <c r="XR13" s="246"/>
      <c r="XS13" s="246"/>
      <c r="XT13" s="246"/>
      <c r="XU13" s="246"/>
      <c r="XV13" s="246"/>
      <c r="XW13" s="246"/>
      <c r="XX13" s="246"/>
      <c r="XY13" s="246"/>
      <c r="XZ13" s="246"/>
      <c r="YA13" s="246"/>
      <c r="YB13" s="246"/>
      <c r="YC13" s="246"/>
      <c r="YD13" s="246"/>
      <c r="YE13" s="246"/>
      <c r="YF13" s="246"/>
      <c r="YG13" s="246"/>
      <c r="YH13" s="246"/>
      <c r="YI13" s="246"/>
      <c r="YJ13" s="246"/>
      <c r="YK13" s="246"/>
      <c r="YL13" s="246"/>
      <c r="YM13" s="246"/>
      <c r="YN13" s="246"/>
      <c r="YO13" s="246"/>
      <c r="YP13" s="246"/>
      <c r="YQ13" s="246"/>
      <c r="YR13" s="246"/>
      <c r="YS13" s="246"/>
      <c r="YT13" s="246"/>
      <c r="YU13" s="246"/>
      <c r="YV13" s="246"/>
      <c r="YW13" s="246"/>
      <c r="YX13" s="246"/>
      <c r="YY13" s="246"/>
      <c r="YZ13" s="246"/>
      <c r="ZA13" s="246"/>
      <c r="ZB13" s="246"/>
      <c r="ZC13" s="246"/>
      <c r="ZD13" s="246"/>
      <c r="ZE13" s="246"/>
      <c r="ZF13" s="246"/>
      <c r="ZG13" s="246"/>
      <c r="ZH13" s="246"/>
      <c r="ZI13" s="246"/>
      <c r="ZJ13" s="246"/>
      <c r="ZK13" s="246"/>
      <c r="ZL13" s="246"/>
      <c r="ZM13" s="246"/>
      <c r="ZN13" s="246"/>
      <c r="ZO13" s="246"/>
      <c r="ZP13" s="246"/>
      <c r="ZQ13" s="246"/>
      <c r="ZR13" s="246"/>
      <c r="ZS13" s="246"/>
      <c r="ZT13" s="246"/>
      <c r="ZU13" s="246"/>
      <c r="ZV13" s="246"/>
      <c r="ZW13" s="246"/>
      <c r="ZX13" s="246"/>
      <c r="ZY13" s="246"/>
      <c r="ZZ13" s="246"/>
      <c r="AAA13" s="246"/>
      <c r="AAB13" s="246"/>
      <c r="AAC13" s="246"/>
      <c r="AAD13" s="246"/>
      <c r="AAE13" s="246"/>
      <c r="AAF13" s="246"/>
      <c r="AAG13" s="246"/>
      <c r="AAH13" s="246"/>
      <c r="AAI13" s="246"/>
      <c r="AAJ13" s="246"/>
      <c r="AAK13" s="246"/>
      <c r="AAL13" s="246"/>
      <c r="AAM13" s="246"/>
      <c r="AAN13" s="246"/>
      <c r="AAO13" s="246"/>
      <c r="AAP13" s="246"/>
      <c r="AAQ13" s="246"/>
      <c r="AAR13" s="246"/>
      <c r="AAS13" s="246"/>
      <c r="AAT13" s="246"/>
      <c r="AAU13" s="246"/>
      <c r="AAV13" s="246"/>
      <c r="AAW13" s="246"/>
      <c r="AAX13" s="246"/>
      <c r="AAY13" s="246"/>
      <c r="AAZ13" s="246"/>
      <c r="ABA13" s="246"/>
      <c r="ABB13" s="246"/>
      <c r="ABC13" s="246"/>
      <c r="ABD13" s="246"/>
      <c r="ABE13" s="246"/>
      <c r="ABF13" s="246"/>
      <c r="ABG13" s="246"/>
      <c r="ABH13" s="246"/>
      <c r="ABI13" s="246"/>
      <c r="ABJ13" s="246"/>
      <c r="ABK13" s="246"/>
      <c r="ABL13" s="246"/>
      <c r="ABM13" s="246"/>
      <c r="ABN13" s="246"/>
      <c r="ABO13" s="246"/>
      <c r="ABP13" s="246"/>
      <c r="ABQ13" s="246"/>
      <c r="ABR13" s="246"/>
      <c r="ABS13" s="246"/>
      <c r="ABT13" s="246"/>
      <c r="ABU13" s="246"/>
      <c r="ABV13" s="246"/>
      <c r="ABW13" s="246"/>
      <c r="ABX13" s="246"/>
      <c r="ABY13" s="246"/>
      <c r="ABZ13" s="246"/>
      <c r="ACA13" s="246"/>
      <c r="ACB13" s="246"/>
      <c r="ACC13" s="246"/>
      <c r="ACD13" s="246"/>
      <c r="ACE13" s="246"/>
      <c r="ACF13" s="246"/>
      <c r="ACG13" s="246"/>
      <c r="ACH13" s="246"/>
      <c r="ACI13" s="246"/>
      <c r="ACJ13" s="246"/>
      <c r="ACK13" s="246"/>
      <c r="ACL13" s="246"/>
      <c r="ACM13" s="246"/>
      <c r="ACN13" s="246"/>
      <c r="ACO13" s="246"/>
      <c r="ACP13" s="246"/>
      <c r="ACQ13" s="246"/>
      <c r="ACR13" s="246"/>
      <c r="ACS13" s="246"/>
      <c r="ACT13" s="246"/>
      <c r="ACU13" s="246"/>
      <c r="ACV13" s="246"/>
      <c r="ACW13" s="246"/>
      <c r="ACX13" s="246"/>
      <c r="ACY13" s="246"/>
      <c r="ACZ13" s="246"/>
      <c r="ADA13" s="246"/>
      <c r="ADB13" s="246"/>
      <c r="ADC13" s="246"/>
      <c r="ADD13" s="246"/>
      <c r="ADE13" s="246"/>
      <c r="ADF13" s="246"/>
      <c r="ADG13" s="246"/>
      <c r="ADH13" s="246"/>
      <c r="ADI13" s="246"/>
      <c r="ADJ13" s="246"/>
      <c r="ADK13" s="246"/>
      <c r="ADL13" s="246"/>
      <c r="ADM13" s="246"/>
      <c r="ADN13" s="246"/>
      <c r="ADO13" s="246"/>
      <c r="ADP13" s="246"/>
      <c r="ADQ13" s="246"/>
      <c r="ADR13" s="246"/>
      <c r="ADS13" s="246"/>
      <c r="ADT13" s="246"/>
      <c r="ADU13" s="246"/>
      <c r="ADV13" s="246"/>
      <c r="ADW13" s="246"/>
      <c r="ADX13" s="246"/>
      <c r="ADY13" s="246"/>
      <c r="ADZ13" s="246"/>
      <c r="AEA13" s="246"/>
      <c r="AEB13" s="246"/>
      <c r="AEC13" s="246"/>
      <c r="AED13" s="246"/>
      <c r="AEE13" s="246"/>
      <c r="AEF13" s="246"/>
      <c r="AEG13" s="246"/>
      <c r="AEH13" s="246"/>
      <c r="AEI13" s="246"/>
      <c r="AEJ13" s="246"/>
      <c r="AEK13" s="246"/>
      <c r="AEL13" s="246"/>
      <c r="AEM13" s="246"/>
      <c r="AEN13" s="246"/>
      <c r="AEO13" s="246"/>
      <c r="AEP13" s="246"/>
      <c r="AEQ13" s="246"/>
      <c r="AER13" s="246"/>
      <c r="AES13" s="246"/>
      <c r="AET13" s="246"/>
      <c r="AEU13" s="246"/>
      <c r="AEV13" s="246"/>
      <c r="AEW13" s="246"/>
      <c r="AEX13" s="246"/>
      <c r="AEY13" s="246"/>
      <c r="AEZ13" s="246"/>
      <c r="AFA13" s="246"/>
      <c r="AFB13" s="246"/>
      <c r="AFC13" s="246"/>
      <c r="AFD13" s="246"/>
      <c r="AFE13" s="246"/>
      <c r="AFF13" s="246"/>
      <c r="AFG13" s="246"/>
      <c r="AFH13" s="246"/>
      <c r="AFI13" s="246"/>
      <c r="AFJ13" s="246"/>
      <c r="AFK13" s="246"/>
      <c r="AFL13" s="246"/>
      <c r="AFM13" s="246"/>
      <c r="AFN13" s="246"/>
      <c r="AFO13" s="246"/>
      <c r="AFP13" s="246"/>
      <c r="AFQ13" s="246"/>
      <c r="AFR13" s="246"/>
      <c r="AFS13" s="246"/>
      <c r="AFT13" s="246"/>
      <c r="AFU13" s="246"/>
      <c r="AFV13" s="246"/>
      <c r="AFW13" s="246"/>
      <c r="AFX13" s="246"/>
      <c r="AFY13" s="246"/>
      <c r="AFZ13" s="246"/>
      <c r="AGA13" s="246"/>
      <c r="AGB13" s="246"/>
      <c r="AGC13" s="246"/>
      <c r="AGD13" s="246"/>
      <c r="AGE13" s="246"/>
      <c r="AGF13" s="246"/>
      <c r="AGG13" s="246"/>
      <c r="AGH13" s="246"/>
      <c r="AGI13" s="246"/>
      <c r="AGJ13" s="246"/>
      <c r="AGK13" s="246"/>
      <c r="AGL13" s="246"/>
      <c r="AGM13" s="246"/>
      <c r="AGN13" s="246"/>
      <c r="AGO13" s="246"/>
      <c r="AGP13" s="246"/>
      <c r="AGQ13" s="246"/>
      <c r="AGR13" s="246"/>
      <c r="AGS13" s="246"/>
      <c r="AGT13" s="246"/>
      <c r="AGU13" s="246"/>
      <c r="AGV13" s="246"/>
      <c r="AGW13" s="246"/>
      <c r="AGX13" s="246"/>
      <c r="AGY13" s="246"/>
      <c r="AGZ13" s="246"/>
      <c r="AHA13" s="246"/>
      <c r="AHB13" s="246"/>
      <c r="AHC13" s="246"/>
      <c r="AHD13" s="246"/>
      <c r="AHE13" s="246"/>
      <c r="AHF13" s="246"/>
      <c r="AHG13" s="246"/>
      <c r="AHH13" s="246"/>
      <c r="AHI13" s="246"/>
      <c r="AHJ13" s="246"/>
      <c r="AHK13" s="246"/>
      <c r="AHL13" s="246"/>
      <c r="AHM13" s="246"/>
      <c r="AHN13" s="246"/>
      <c r="AHO13" s="246"/>
      <c r="AHP13" s="246"/>
      <c r="AHQ13" s="246"/>
      <c r="AHR13" s="246"/>
      <c r="AHS13" s="246"/>
      <c r="AHT13" s="246"/>
      <c r="AHU13" s="246"/>
      <c r="AHV13" s="246"/>
      <c r="AHW13" s="246"/>
      <c r="AHX13" s="246"/>
      <c r="AHY13" s="246"/>
      <c r="AHZ13" s="246"/>
      <c r="AIA13" s="246"/>
      <c r="AIB13" s="246"/>
      <c r="AIC13" s="246"/>
      <c r="AID13" s="246"/>
      <c r="AIE13" s="246"/>
      <c r="AIF13" s="246"/>
      <c r="AIG13" s="246"/>
      <c r="AIH13" s="246"/>
      <c r="AII13" s="246"/>
      <c r="AIJ13" s="246"/>
      <c r="AIK13" s="246"/>
      <c r="AIL13" s="246"/>
      <c r="AIM13" s="246"/>
      <c r="AIN13" s="246"/>
      <c r="AIO13" s="246"/>
      <c r="AIP13" s="246"/>
      <c r="AIQ13" s="246"/>
      <c r="AIR13" s="246"/>
      <c r="AIS13" s="246"/>
      <c r="AIT13" s="246"/>
      <c r="AIU13" s="246"/>
      <c r="AIV13" s="246"/>
      <c r="AIW13" s="246"/>
      <c r="AIX13" s="246"/>
      <c r="AIY13" s="246"/>
      <c r="AIZ13" s="246"/>
      <c r="AJA13" s="246"/>
      <c r="AJB13" s="246"/>
      <c r="AJC13" s="246"/>
      <c r="AJD13" s="246"/>
      <c r="AJE13" s="246"/>
      <c r="AJF13" s="246"/>
      <c r="AJG13" s="246"/>
      <c r="AJH13" s="246"/>
      <c r="AJI13" s="246"/>
      <c r="AJJ13" s="246"/>
      <c r="AJK13" s="246"/>
      <c r="AJL13" s="246"/>
      <c r="AJM13" s="246"/>
      <c r="AJN13" s="246"/>
      <c r="AJO13" s="246"/>
      <c r="AJP13" s="246"/>
      <c r="AJQ13" s="246"/>
      <c r="AJR13" s="246"/>
      <c r="AJS13" s="246"/>
      <c r="AJT13" s="246"/>
      <c r="AJU13" s="246"/>
      <c r="AJV13" s="246"/>
      <c r="AJW13" s="246"/>
      <c r="AJX13" s="246"/>
      <c r="AJY13" s="246"/>
      <c r="AJZ13" s="246"/>
      <c r="AKA13" s="246"/>
      <c r="AKB13" s="246"/>
      <c r="AKC13" s="246"/>
      <c r="AKD13" s="246"/>
      <c r="AKE13" s="246"/>
      <c r="AKF13" s="246"/>
      <c r="AKG13" s="246"/>
      <c r="AKH13" s="246"/>
      <c r="AKI13" s="246"/>
      <c r="AKJ13" s="246"/>
      <c r="AKK13" s="246"/>
      <c r="AKL13" s="246"/>
      <c r="AKM13" s="246"/>
      <c r="AKN13" s="246"/>
      <c r="AKO13" s="246"/>
      <c r="AKP13" s="246"/>
      <c r="AKQ13" s="246"/>
      <c r="AKR13" s="246"/>
      <c r="AKS13" s="246"/>
      <c r="AKT13" s="246"/>
      <c r="AKU13" s="246"/>
      <c r="AKV13" s="246"/>
      <c r="AKW13" s="246"/>
      <c r="AKX13" s="246"/>
      <c r="AKY13" s="246"/>
      <c r="AKZ13" s="246"/>
      <c r="ALA13" s="246"/>
      <c r="ALB13" s="246"/>
      <c r="ALC13" s="246"/>
      <c r="ALD13" s="246"/>
      <c r="ALE13" s="246"/>
      <c r="ALF13" s="246"/>
      <c r="ALG13" s="246"/>
      <c r="ALH13" s="246"/>
      <c r="ALI13" s="246"/>
      <c r="ALJ13" s="246"/>
      <c r="ALK13" s="246"/>
      <c r="ALL13" s="246"/>
      <c r="ALM13" s="246"/>
      <c r="ALN13" s="246"/>
      <c r="ALO13" s="246"/>
      <c r="ALP13" s="246"/>
      <c r="ALQ13" s="246"/>
      <c r="ALR13" s="246"/>
      <c r="ALS13" s="246"/>
      <c r="ALT13" s="246"/>
      <c r="ALU13" s="246"/>
      <c r="ALV13" s="246"/>
      <c r="ALW13" s="246"/>
      <c r="ALX13" s="246"/>
      <c r="ALY13" s="246"/>
      <c r="ALZ13" s="246"/>
      <c r="AMA13" s="246"/>
      <c r="AMB13" s="246"/>
      <c r="AMC13" s="246"/>
      <c r="AMD13" s="246"/>
      <c r="AME13" s="246"/>
      <c r="AMF13" s="246"/>
      <c r="AMG13" s="246"/>
      <c r="AMH13" s="246"/>
      <c r="AMI13" s="246"/>
      <c r="AMJ13" s="246"/>
      <c r="AMK13" s="246"/>
      <c r="AML13" s="246"/>
      <c r="AMM13" s="246"/>
      <c r="AMN13" s="246"/>
      <c r="AMO13" s="246"/>
      <c r="AMP13" s="246"/>
      <c r="AMQ13" s="246"/>
      <c r="AMR13" s="246"/>
      <c r="AMS13" s="246"/>
      <c r="AMT13" s="246"/>
      <c r="AMU13" s="246"/>
      <c r="AMV13" s="246"/>
      <c r="AMW13" s="246"/>
      <c r="AMX13" s="246"/>
      <c r="AMY13" s="246"/>
      <c r="AMZ13" s="246"/>
      <c r="ANA13" s="246"/>
      <c r="ANB13" s="246"/>
      <c r="ANC13" s="246"/>
      <c r="AND13" s="246"/>
      <c r="ANE13" s="246"/>
      <c r="ANF13" s="246"/>
      <c r="ANG13" s="246"/>
      <c r="ANH13" s="246"/>
      <c r="ANI13" s="246"/>
      <c r="ANJ13" s="246"/>
      <c r="ANK13" s="246"/>
      <c r="ANL13" s="246"/>
      <c r="ANM13" s="246"/>
      <c r="ANN13" s="246"/>
      <c r="ANO13" s="246"/>
      <c r="ANP13" s="246"/>
      <c r="ANQ13" s="246"/>
      <c r="ANR13" s="246"/>
      <c r="ANS13" s="246"/>
      <c r="ANT13" s="246"/>
      <c r="ANU13" s="246"/>
      <c r="ANV13" s="246"/>
      <c r="ANW13" s="246"/>
      <c r="ANX13" s="246"/>
      <c r="ANY13" s="246"/>
      <c r="ANZ13" s="246"/>
      <c r="AOA13" s="246"/>
      <c r="AOB13" s="246"/>
      <c r="AOC13" s="246"/>
      <c r="AOD13" s="246"/>
      <c r="AOE13" s="246"/>
      <c r="AOF13" s="246"/>
      <c r="AOG13" s="246"/>
      <c r="AOH13" s="246"/>
      <c r="AOI13" s="246"/>
      <c r="AOJ13" s="246"/>
      <c r="AOK13" s="246"/>
      <c r="AOL13" s="246"/>
      <c r="AOM13" s="246"/>
      <c r="AON13" s="246"/>
      <c r="AOO13" s="246"/>
      <c r="AOP13" s="246"/>
      <c r="AOQ13" s="246"/>
      <c r="AOR13" s="246"/>
      <c r="AOS13" s="246"/>
      <c r="AOT13" s="246"/>
      <c r="AOU13" s="246"/>
      <c r="AOV13" s="246"/>
      <c r="AOW13" s="246"/>
      <c r="AOX13" s="246"/>
      <c r="AOY13" s="246"/>
      <c r="AOZ13" s="246"/>
      <c r="APA13" s="246"/>
      <c r="APB13" s="246"/>
      <c r="APC13" s="246"/>
      <c r="APD13" s="246"/>
      <c r="APE13" s="246"/>
      <c r="APF13" s="246"/>
      <c r="APG13" s="246"/>
      <c r="APH13" s="246"/>
      <c r="API13" s="246"/>
      <c r="APJ13" s="246"/>
      <c r="APK13" s="246"/>
      <c r="APL13" s="246"/>
      <c r="APM13" s="246"/>
      <c r="APN13" s="246"/>
      <c r="APO13" s="246"/>
      <c r="APP13" s="246"/>
      <c r="APQ13" s="246"/>
      <c r="APR13" s="246"/>
      <c r="APS13" s="246"/>
      <c r="APT13" s="246"/>
      <c r="APU13" s="246"/>
      <c r="APV13" s="246"/>
      <c r="APW13" s="246"/>
      <c r="APX13" s="246"/>
      <c r="APY13" s="246"/>
      <c r="APZ13" s="246"/>
      <c r="AQA13" s="246"/>
      <c r="AQB13" s="246"/>
      <c r="AQC13" s="246"/>
      <c r="AQD13" s="246"/>
      <c r="AQE13" s="246"/>
      <c r="AQF13" s="246"/>
      <c r="AQG13" s="246"/>
      <c r="AQH13" s="246"/>
      <c r="AQI13" s="246"/>
      <c r="AQJ13" s="246"/>
      <c r="AQK13" s="246"/>
      <c r="AQL13" s="246"/>
      <c r="AQM13" s="246"/>
      <c r="AQN13" s="246"/>
      <c r="AQO13" s="246"/>
      <c r="AQP13" s="246"/>
      <c r="AQQ13" s="246"/>
      <c r="AQR13" s="246"/>
      <c r="AQS13" s="246"/>
      <c r="AQT13" s="246"/>
      <c r="AQU13" s="246"/>
      <c r="AQV13" s="246"/>
      <c r="AQW13" s="246"/>
      <c r="AQX13" s="246"/>
      <c r="AQY13" s="246"/>
      <c r="AQZ13" s="246"/>
      <c r="ARA13" s="246"/>
      <c r="ARB13" s="246"/>
      <c r="ARC13" s="246"/>
      <c r="ARD13" s="246"/>
      <c r="ARE13" s="246"/>
      <c r="ARF13" s="246"/>
      <c r="ARG13" s="246"/>
      <c r="ARH13" s="246"/>
      <c r="ARI13" s="246"/>
      <c r="ARJ13" s="246"/>
      <c r="ARK13" s="246"/>
      <c r="ARL13" s="246"/>
      <c r="ARM13" s="246"/>
      <c r="ARN13" s="246"/>
      <c r="ARO13" s="246"/>
      <c r="ARP13" s="246"/>
      <c r="ARQ13" s="246"/>
      <c r="ARR13" s="246"/>
      <c r="ARS13" s="246"/>
      <c r="ART13" s="246"/>
      <c r="ARU13" s="246"/>
      <c r="ARV13" s="246"/>
      <c r="ARW13" s="246"/>
      <c r="ARX13" s="246"/>
      <c r="ARY13" s="246"/>
      <c r="ARZ13" s="246"/>
      <c r="ASA13" s="246"/>
      <c r="ASB13" s="246"/>
      <c r="ASC13" s="246"/>
      <c r="ASD13" s="246"/>
      <c r="ASE13" s="246"/>
      <c r="ASF13" s="246"/>
      <c r="ASG13" s="246"/>
      <c r="ASH13" s="246"/>
      <c r="ASI13" s="246"/>
      <c r="ASJ13" s="246"/>
      <c r="ASK13" s="246"/>
      <c r="ASL13" s="246"/>
      <c r="ASM13" s="246"/>
      <c r="ASN13" s="246"/>
      <c r="ASO13" s="246"/>
      <c r="ASP13" s="246"/>
      <c r="ASQ13" s="246"/>
      <c r="ASR13" s="246"/>
      <c r="ASS13" s="246"/>
      <c r="AST13" s="246"/>
      <c r="ASU13" s="246"/>
      <c r="ASV13" s="246"/>
      <c r="ASW13" s="246"/>
      <c r="ASX13" s="246"/>
      <c r="ASY13" s="246"/>
      <c r="ASZ13" s="246"/>
      <c r="ATA13" s="246"/>
      <c r="ATB13" s="246"/>
      <c r="ATC13" s="246"/>
      <c r="ATD13" s="246"/>
      <c r="ATE13" s="246"/>
      <c r="ATF13" s="246"/>
      <c r="ATG13" s="246"/>
      <c r="ATH13" s="246"/>
      <c r="ATI13" s="246"/>
      <c r="ATJ13" s="246"/>
      <c r="ATK13" s="246"/>
      <c r="ATL13" s="246"/>
      <c r="ATM13" s="246"/>
      <c r="ATN13" s="246"/>
      <c r="ATO13" s="246"/>
      <c r="ATP13" s="246"/>
      <c r="ATQ13" s="246"/>
      <c r="ATR13" s="246"/>
      <c r="ATS13" s="246"/>
      <c r="ATT13" s="246"/>
      <c r="ATU13" s="246"/>
      <c r="ATV13" s="246"/>
      <c r="ATW13" s="246"/>
      <c r="ATX13" s="246"/>
      <c r="ATY13" s="246"/>
      <c r="ATZ13" s="246"/>
      <c r="AUA13" s="246"/>
      <c r="AUB13" s="246"/>
      <c r="AUC13" s="246"/>
      <c r="AUD13" s="246"/>
      <c r="AUE13" s="246"/>
      <c r="AUF13" s="246"/>
      <c r="AUG13" s="246"/>
      <c r="AUH13" s="246"/>
      <c r="AUI13" s="246"/>
      <c r="AUJ13" s="246"/>
      <c r="AUK13" s="246"/>
      <c r="AUL13" s="246"/>
      <c r="AUM13" s="246"/>
      <c r="AUN13" s="246"/>
      <c r="AUO13" s="246"/>
      <c r="AUP13" s="246"/>
      <c r="AUQ13" s="246"/>
      <c r="AUR13" s="246"/>
      <c r="AUS13" s="246"/>
      <c r="AUT13" s="246"/>
      <c r="AUU13" s="246"/>
      <c r="AUV13" s="246"/>
      <c r="AUW13" s="246"/>
      <c r="AUX13" s="246"/>
      <c r="AUY13" s="246"/>
      <c r="AUZ13" s="246"/>
      <c r="AVA13" s="246"/>
      <c r="AVB13" s="246"/>
      <c r="AVC13" s="246"/>
      <c r="AVD13" s="246"/>
      <c r="AVE13" s="246"/>
      <c r="AVF13" s="246"/>
      <c r="AVG13" s="246"/>
      <c r="AVH13" s="246"/>
      <c r="AVI13" s="246"/>
      <c r="AVJ13" s="246"/>
      <c r="AVK13" s="246"/>
      <c r="AVL13" s="246"/>
      <c r="AVM13" s="246"/>
      <c r="AVN13" s="246"/>
      <c r="AVO13" s="246"/>
      <c r="AVP13" s="246"/>
      <c r="AVQ13" s="246"/>
      <c r="AVR13" s="246"/>
      <c r="AVS13" s="246"/>
      <c r="AVT13" s="246"/>
      <c r="AVU13" s="246"/>
      <c r="AVV13" s="246"/>
      <c r="AVW13" s="246"/>
      <c r="AVX13" s="246"/>
      <c r="AVY13" s="246"/>
      <c r="AVZ13" s="246"/>
      <c r="AWA13" s="246"/>
      <c r="AWB13" s="246"/>
      <c r="AWC13" s="246"/>
      <c r="AWD13" s="246"/>
      <c r="AWE13" s="246"/>
      <c r="AWF13" s="246"/>
      <c r="AWG13" s="246"/>
      <c r="AWH13" s="246"/>
      <c r="AWI13" s="246"/>
      <c r="AWJ13" s="246"/>
      <c r="AWK13" s="246"/>
      <c r="AWL13" s="246"/>
      <c r="AWM13" s="246"/>
      <c r="AWN13" s="246"/>
      <c r="AWO13" s="246"/>
      <c r="AWP13" s="246"/>
      <c r="AWQ13" s="246"/>
      <c r="AWR13" s="246"/>
      <c r="AWS13" s="246"/>
      <c r="AWT13" s="246"/>
      <c r="AWU13" s="246"/>
      <c r="AWV13" s="246"/>
      <c r="AWW13" s="246"/>
      <c r="AWX13" s="246"/>
      <c r="AWY13" s="246"/>
      <c r="AWZ13" s="246"/>
      <c r="AXA13" s="246"/>
      <c r="AXB13" s="246"/>
      <c r="AXC13" s="246"/>
      <c r="AXD13" s="246"/>
      <c r="AXE13" s="246"/>
      <c r="AXF13" s="246"/>
      <c r="AXG13" s="246"/>
      <c r="AXH13" s="246"/>
      <c r="AXI13" s="246"/>
      <c r="AXJ13" s="246"/>
      <c r="AXK13" s="246"/>
      <c r="AXL13" s="246"/>
      <c r="AXM13" s="246"/>
      <c r="AXN13" s="246"/>
      <c r="AXO13" s="246"/>
      <c r="AXP13" s="246"/>
      <c r="AXQ13" s="246"/>
      <c r="AXR13" s="246"/>
      <c r="AXS13" s="246"/>
      <c r="AXT13" s="246"/>
      <c r="AXU13" s="246"/>
      <c r="AXV13" s="246"/>
      <c r="AXW13" s="246"/>
      <c r="AXX13" s="246"/>
      <c r="AXY13" s="246"/>
      <c r="AXZ13" s="246"/>
      <c r="AYA13" s="246"/>
      <c r="AYB13" s="246"/>
      <c r="AYC13" s="246"/>
      <c r="AYD13" s="246"/>
      <c r="AYE13" s="246"/>
      <c r="AYF13" s="246"/>
      <c r="AYG13" s="246"/>
      <c r="AYH13" s="246"/>
      <c r="AYI13" s="246"/>
      <c r="AYJ13" s="246"/>
      <c r="AYK13" s="246"/>
      <c r="AYL13" s="246"/>
      <c r="AYM13" s="246"/>
      <c r="AYN13" s="246"/>
      <c r="AYO13" s="246"/>
      <c r="AYP13" s="246"/>
      <c r="AYQ13" s="246"/>
      <c r="AYR13" s="246"/>
      <c r="AYS13" s="246"/>
      <c r="AYT13" s="246"/>
      <c r="AYU13" s="246"/>
      <c r="AYV13" s="246"/>
      <c r="AYW13" s="246"/>
      <c r="AYX13" s="246"/>
      <c r="AYY13" s="246"/>
      <c r="AYZ13" s="246"/>
      <c r="AZA13" s="246"/>
      <c r="AZB13" s="246"/>
      <c r="AZC13" s="246"/>
      <c r="AZD13" s="246"/>
      <c r="AZE13" s="246"/>
      <c r="AZF13" s="246"/>
      <c r="AZG13" s="246"/>
      <c r="AZH13" s="246"/>
      <c r="AZI13" s="246"/>
      <c r="AZJ13" s="246"/>
      <c r="AZK13" s="246"/>
      <c r="AZL13" s="246"/>
      <c r="AZM13" s="246"/>
      <c r="AZN13" s="246"/>
      <c r="AZO13" s="246"/>
      <c r="AZP13" s="246"/>
      <c r="AZQ13" s="246"/>
      <c r="AZR13" s="246"/>
      <c r="AZS13" s="246"/>
      <c r="AZT13" s="246"/>
      <c r="AZU13" s="246"/>
      <c r="AZV13" s="246"/>
      <c r="AZW13" s="246"/>
      <c r="AZX13" s="246"/>
      <c r="AZY13" s="246"/>
      <c r="AZZ13" s="246"/>
      <c r="BAA13" s="246"/>
      <c r="BAB13" s="246"/>
      <c r="BAC13" s="246"/>
      <c r="BAD13" s="246"/>
      <c r="BAE13" s="246"/>
      <c r="BAF13" s="246"/>
      <c r="BAG13" s="246"/>
      <c r="BAH13" s="246"/>
      <c r="BAI13" s="246"/>
      <c r="BAJ13" s="246"/>
      <c r="BAK13" s="246"/>
      <c r="BAL13" s="246"/>
      <c r="BAM13" s="246"/>
      <c r="BAN13" s="246"/>
      <c r="BAO13" s="246"/>
      <c r="BAP13" s="246"/>
      <c r="BAQ13" s="246"/>
      <c r="BAR13" s="246"/>
      <c r="BAS13" s="246"/>
      <c r="BAT13" s="246"/>
      <c r="BAU13" s="246"/>
      <c r="BAV13" s="246"/>
      <c r="BAW13" s="246"/>
      <c r="BAX13" s="246"/>
      <c r="BAY13" s="246"/>
      <c r="BAZ13" s="246"/>
      <c r="BBA13" s="246"/>
      <c r="BBB13" s="246"/>
      <c r="BBC13" s="246"/>
      <c r="BBD13" s="246"/>
      <c r="BBE13" s="246"/>
      <c r="BBF13" s="246"/>
      <c r="BBG13" s="246"/>
      <c r="BBH13" s="246"/>
      <c r="BBI13" s="246"/>
      <c r="BBJ13" s="246"/>
      <c r="BBK13" s="246"/>
      <c r="BBL13" s="246"/>
      <c r="BBM13" s="246"/>
      <c r="BBN13" s="246"/>
      <c r="BBO13" s="246"/>
      <c r="BBP13" s="246"/>
      <c r="BBQ13" s="246"/>
      <c r="BBR13" s="246"/>
      <c r="BBS13" s="246"/>
      <c r="BBT13" s="246"/>
      <c r="BBU13" s="246"/>
      <c r="BBV13" s="246"/>
      <c r="BBW13" s="246"/>
      <c r="BBX13" s="246"/>
      <c r="BBY13" s="246"/>
      <c r="BBZ13" s="246"/>
      <c r="BCA13" s="246"/>
      <c r="BCB13" s="246"/>
      <c r="BCC13" s="246"/>
      <c r="BCD13" s="246"/>
      <c r="BCE13" s="246"/>
      <c r="BCF13" s="246"/>
      <c r="BCG13" s="246"/>
      <c r="BCH13" s="246"/>
      <c r="BCI13" s="246"/>
      <c r="BCJ13" s="246"/>
      <c r="BCK13" s="246"/>
      <c r="BCL13" s="246"/>
      <c r="BCM13" s="246"/>
      <c r="BCN13" s="246"/>
      <c r="BCO13" s="246"/>
      <c r="BCP13" s="246"/>
      <c r="BCQ13" s="246"/>
      <c r="BCR13" s="246"/>
      <c r="BCS13" s="246"/>
      <c r="BCT13" s="246"/>
      <c r="BCU13" s="246"/>
      <c r="BCV13" s="246"/>
      <c r="BCW13" s="246"/>
      <c r="BCX13" s="246"/>
      <c r="BCY13" s="246"/>
      <c r="BCZ13" s="246"/>
      <c r="BDA13" s="246"/>
      <c r="BDB13" s="246"/>
      <c r="BDC13" s="246"/>
      <c r="BDD13" s="246"/>
      <c r="BDE13" s="246"/>
      <c r="BDF13" s="246"/>
      <c r="BDG13" s="246"/>
      <c r="BDH13" s="246"/>
      <c r="BDI13" s="246"/>
      <c r="BDJ13" s="246"/>
      <c r="BDK13" s="246"/>
      <c r="BDL13" s="246"/>
      <c r="BDM13" s="246"/>
      <c r="BDN13" s="246"/>
      <c r="BDO13" s="246"/>
      <c r="BDP13" s="246"/>
      <c r="BDQ13" s="246"/>
      <c r="BDR13" s="246"/>
      <c r="BDS13" s="246"/>
      <c r="BDT13" s="246"/>
      <c r="BDU13" s="246"/>
      <c r="BDV13" s="246"/>
      <c r="BDW13" s="246"/>
      <c r="BDX13" s="246"/>
      <c r="BDY13" s="246"/>
      <c r="BDZ13" s="246"/>
      <c r="BEA13" s="246"/>
      <c r="BEB13" s="246"/>
      <c r="BEC13" s="246"/>
      <c r="BED13" s="246"/>
      <c r="BEE13" s="246"/>
      <c r="BEF13" s="246"/>
      <c r="BEG13" s="246"/>
      <c r="BEH13" s="246"/>
      <c r="BEI13" s="246"/>
      <c r="BEJ13" s="246"/>
      <c r="BEK13" s="246"/>
      <c r="BEL13" s="246"/>
      <c r="BEM13" s="246"/>
      <c r="BEN13" s="246"/>
      <c r="BEO13" s="246"/>
      <c r="BEP13" s="246"/>
      <c r="BEQ13" s="246"/>
      <c r="BER13" s="246"/>
      <c r="BES13" s="246"/>
      <c r="BET13" s="246"/>
      <c r="BEU13" s="246"/>
      <c r="BEV13" s="246"/>
      <c r="BEW13" s="246"/>
      <c r="BEX13" s="246"/>
      <c r="BEY13" s="246"/>
      <c r="BEZ13" s="246"/>
      <c r="BFA13" s="246"/>
      <c r="BFB13" s="246"/>
      <c r="BFC13" s="246"/>
      <c r="BFD13" s="246"/>
      <c r="BFE13" s="246"/>
      <c r="BFF13" s="246"/>
      <c r="BFG13" s="246"/>
      <c r="BFH13" s="246"/>
      <c r="BFI13" s="246"/>
      <c r="BFJ13" s="246"/>
      <c r="BFK13" s="246"/>
      <c r="BFL13" s="246"/>
      <c r="BFM13" s="246"/>
      <c r="BFN13" s="246"/>
      <c r="BFO13" s="246"/>
      <c r="BFP13" s="246"/>
      <c r="BFQ13" s="246"/>
      <c r="BFR13" s="246"/>
      <c r="BFS13" s="246"/>
      <c r="BFT13" s="246"/>
      <c r="BFU13" s="246"/>
      <c r="BFV13" s="246"/>
      <c r="BFW13" s="246"/>
      <c r="BFX13" s="246"/>
      <c r="BFY13" s="246"/>
      <c r="BFZ13" s="246"/>
      <c r="BGA13" s="246"/>
      <c r="BGB13" s="246"/>
      <c r="BGC13" s="246"/>
      <c r="BGD13" s="246"/>
      <c r="BGE13" s="246"/>
      <c r="BGF13" s="246"/>
      <c r="BGG13" s="246"/>
      <c r="BGH13" s="246"/>
      <c r="BGI13" s="246"/>
      <c r="BGJ13" s="246"/>
      <c r="BGK13" s="246"/>
      <c r="BGL13" s="246"/>
      <c r="BGM13" s="246"/>
      <c r="BGN13" s="246"/>
      <c r="BGO13" s="246"/>
      <c r="BGP13" s="246"/>
      <c r="BGQ13" s="246"/>
      <c r="BGR13" s="246"/>
      <c r="BGS13" s="246"/>
      <c r="BGT13" s="246"/>
      <c r="BGU13" s="246"/>
      <c r="BGV13" s="246"/>
      <c r="BGW13" s="246"/>
      <c r="BGX13" s="246"/>
      <c r="BGY13" s="246"/>
      <c r="BGZ13" s="246"/>
      <c r="BHA13" s="246"/>
      <c r="BHB13" s="246"/>
      <c r="BHC13" s="246"/>
      <c r="BHD13" s="246"/>
      <c r="BHE13" s="246"/>
      <c r="BHF13" s="246"/>
      <c r="BHG13" s="246"/>
      <c r="BHH13" s="246"/>
      <c r="BHI13" s="246"/>
      <c r="BHJ13" s="246"/>
      <c r="BHK13" s="246"/>
      <c r="BHL13" s="246"/>
      <c r="BHM13" s="246"/>
      <c r="BHN13" s="246"/>
      <c r="BHO13" s="246"/>
      <c r="BHP13" s="246"/>
      <c r="BHQ13" s="246"/>
      <c r="BHR13" s="246"/>
      <c r="BHS13" s="246"/>
      <c r="BHT13" s="246"/>
      <c r="BHU13" s="246"/>
      <c r="BHV13" s="246"/>
      <c r="BHW13" s="246"/>
      <c r="BHX13" s="246"/>
      <c r="BHY13" s="246"/>
      <c r="BHZ13" s="246"/>
      <c r="BIA13" s="246"/>
      <c r="BIB13" s="246"/>
      <c r="BIC13" s="246"/>
      <c r="BID13" s="246"/>
      <c r="BIE13" s="246"/>
      <c r="BIF13" s="246"/>
      <c r="BIG13" s="246"/>
      <c r="BIH13" s="246"/>
      <c r="BII13" s="246"/>
      <c r="BIJ13" s="246"/>
      <c r="BIK13" s="246"/>
      <c r="BIL13" s="246"/>
      <c r="BIM13" s="246"/>
      <c r="BIN13" s="246"/>
      <c r="BIO13" s="246"/>
      <c r="BIP13" s="246"/>
      <c r="BIQ13" s="246"/>
      <c r="BIR13" s="246"/>
      <c r="BIS13" s="246"/>
      <c r="BIT13" s="246"/>
      <c r="BIU13" s="246"/>
      <c r="BIV13" s="246"/>
      <c r="BIW13" s="246"/>
      <c r="BIX13" s="246"/>
      <c r="BIY13" s="246"/>
      <c r="BIZ13" s="246"/>
      <c r="BJA13" s="246"/>
      <c r="BJB13" s="246"/>
      <c r="BJC13" s="246"/>
      <c r="BJD13" s="246"/>
      <c r="BJE13" s="246"/>
      <c r="BJF13" s="246"/>
      <c r="BJG13" s="246"/>
      <c r="BJH13" s="246"/>
      <c r="BJI13" s="246"/>
      <c r="BJJ13" s="246"/>
      <c r="BJK13" s="246"/>
      <c r="BJL13" s="246"/>
      <c r="BJM13" s="246"/>
      <c r="BJN13" s="246"/>
      <c r="BJO13" s="246"/>
      <c r="BJP13" s="246"/>
      <c r="BJQ13" s="246"/>
      <c r="BJR13" s="246"/>
      <c r="BJS13" s="246"/>
      <c r="BJT13" s="246"/>
      <c r="BJU13" s="246"/>
      <c r="BJV13" s="246"/>
      <c r="BJW13" s="246"/>
      <c r="BJX13" s="246"/>
      <c r="BJY13" s="246"/>
      <c r="BJZ13" s="246"/>
      <c r="BKA13" s="246"/>
      <c r="BKB13" s="246"/>
      <c r="BKC13" s="246"/>
      <c r="BKD13" s="246"/>
      <c r="BKE13" s="246"/>
      <c r="BKF13" s="246"/>
      <c r="BKG13" s="246"/>
      <c r="BKH13" s="246"/>
      <c r="BKI13" s="246"/>
      <c r="BKJ13" s="246"/>
      <c r="BKK13" s="246"/>
      <c r="BKL13" s="246"/>
      <c r="BKM13" s="246"/>
      <c r="BKN13" s="246"/>
      <c r="BKO13" s="246"/>
      <c r="BKP13" s="246"/>
      <c r="BKQ13" s="246"/>
      <c r="BKR13" s="246"/>
      <c r="BKS13" s="246"/>
      <c r="BKT13" s="246"/>
      <c r="BKU13" s="246"/>
      <c r="BKV13" s="246"/>
      <c r="BKW13" s="246"/>
      <c r="BKX13" s="246"/>
      <c r="BKY13" s="246"/>
      <c r="BKZ13" s="246"/>
      <c r="BLA13" s="246"/>
      <c r="BLB13" s="246"/>
      <c r="BLC13" s="246"/>
      <c r="BLD13" s="246"/>
      <c r="BLE13" s="246"/>
      <c r="BLF13" s="246"/>
      <c r="BLG13" s="246"/>
      <c r="BLH13" s="246"/>
      <c r="BLI13" s="246"/>
      <c r="BLJ13" s="246"/>
      <c r="BLK13" s="246"/>
      <c r="BLL13" s="246"/>
      <c r="BLM13" s="246"/>
      <c r="BLN13" s="246"/>
      <c r="BLO13" s="246"/>
      <c r="BLP13" s="246"/>
      <c r="BLQ13" s="246"/>
      <c r="BLR13" s="246"/>
      <c r="BLS13" s="246"/>
      <c r="BLT13" s="246"/>
      <c r="BLU13" s="246"/>
      <c r="BLV13" s="246"/>
      <c r="BLW13" s="246"/>
      <c r="BLX13" s="246"/>
      <c r="BLY13" s="246"/>
      <c r="BLZ13" s="246"/>
      <c r="BMA13" s="246"/>
      <c r="BMB13" s="246"/>
      <c r="BMC13" s="246"/>
      <c r="BMD13" s="246"/>
      <c r="BME13" s="246"/>
      <c r="BMF13" s="246"/>
      <c r="BMG13" s="246"/>
      <c r="BMH13" s="246"/>
      <c r="BMI13" s="246"/>
      <c r="BMJ13" s="246"/>
      <c r="BMK13" s="246"/>
      <c r="BML13" s="246"/>
      <c r="BMM13" s="246"/>
      <c r="BMN13" s="246"/>
      <c r="BMO13" s="246"/>
      <c r="BMP13" s="246"/>
      <c r="BMQ13" s="246"/>
      <c r="BMR13" s="246"/>
      <c r="BMS13" s="246"/>
      <c r="BMT13" s="246"/>
      <c r="BMU13" s="246"/>
      <c r="BMV13" s="246"/>
      <c r="BMW13" s="246"/>
      <c r="BMX13" s="246"/>
      <c r="BMY13" s="246"/>
      <c r="BMZ13" s="246"/>
      <c r="BNA13" s="246"/>
      <c r="BNB13" s="246"/>
      <c r="BNC13" s="246"/>
      <c r="BND13" s="246"/>
      <c r="BNE13" s="246"/>
      <c r="BNF13" s="246"/>
      <c r="BNG13" s="246"/>
      <c r="BNH13" s="246"/>
      <c r="BNI13" s="246"/>
      <c r="BNJ13" s="246"/>
      <c r="BNK13" s="246"/>
      <c r="BNL13" s="246"/>
      <c r="BNM13" s="246"/>
      <c r="BNN13" s="246"/>
      <c r="BNO13" s="246"/>
      <c r="BNP13" s="246"/>
      <c r="BNQ13" s="246"/>
      <c r="BNR13" s="246"/>
      <c r="BNS13" s="246"/>
      <c r="BNT13" s="246"/>
      <c r="BNU13" s="246"/>
      <c r="BNV13" s="246"/>
      <c r="BNW13" s="246"/>
      <c r="BNX13" s="246"/>
      <c r="BNY13" s="246"/>
      <c r="BNZ13" s="246"/>
      <c r="BOA13" s="246"/>
      <c r="BOB13" s="246"/>
      <c r="BOC13" s="246"/>
      <c r="BOD13" s="246"/>
      <c r="BOE13" s="246"/>
      <c r="BOF13" s="246"/>
      <c r="BOG13" s="246"/>
      <c r="BOH13" s="246"/>
      <c r="BOI13" s="246"/>
      <c r="BOJ13" s="246"/>
      <c r="BOK13" s="246"/>
      <c r="BOL13" s="246"/>
      <c r="BOM13" s="246"/>
      <c r="BON13" s="246"/>
      <c r="BOO13" s="246"/>
      <c r="BOP13" s="246"/>
      <c r="BOQ13" s="246"/>
      <c r="BOR13" s="246"/>
      <c r="BOS13" s="246"/>
      <c r="BOT13" s="246"/>
      <c r="BOU13" s="246"/>
      <c r="BOV13" s="246"/>
      <c r="BOW13" s="246"/>
      <c r="BOX13" s="246"/>
      <c r="BOY13" s="246"/>
      <c r="BOZ13" s="246"/>
      <c r="BPA13" s="246"/>
      <c r="BPB13" s="246"/>
      <c r="BPC13" s="246"/>
      <c r="BPD13" s="246"/>
      <c r="BPE13" s="246"/>
      <c r="BPF13" s="246"/>
      <c r="BPG13" s="246"/>
      <c r="BPH13" s="246"/>
      <c r="BPI13" s="246"/>
      <c r="BPJ13" s="246"/>
      <c r="BPK13" s="246"/>
      <c r="BPL13" s="246"/>
      <c r="BPM13" s="246"/>
      <c r="BPN13" s="246"/>
      <c r="BPO13" s="246"/>
      <c r="BPP13" s="246"/>
      <c r="BPQ13" s="246"/>
      <c r="BPR13" s="246"/>
      <c r="BPS13" s="246"/>
      <c r="BPT13" s="246"/>
      <c r="BPU13" s="246"/>
      <c r="BPV13" s="246"/>
      <c r="BPW13" s="246"/>
      <c r="BPX13" s="246"/>
      <c r="BPY13" s="246"/>
      <c r="BPZ13" s="246"/>
      <c r="BQA13" s="246"/>
      <c r="BQB13" s="246"/>
      <c r="BQC13" s="246"/>
      <c r="BQD13" s="246"/>
      <c r="BQE13" s="246"/>
      <c r="BQF13" s="246"/>
      <c r="BQG13" s="246"/>
      <c r="BQH13" s="246"/>
      <c r="BQI13" s="246"/>
      <c r="BQJ13" s="246"/>
      <c r="BQK13" s="246"/>
      <c r="BQL13" s="246"/>
      <c r="BQM13" s="246"/>
      <c r="BQN13" s="246"/>
      <c r="BQO13" s="246"/>
      <c r="BQP13" s="246"/>
      <c r="BQQ13" s="246"/>
      <c r="BQR13" s="246"/>
      <c r="BQS13" s="246"/>
      <c r="BQT13" s="246"/>
      <c r="BQU13" s="246"/>
      <c r="BQV13" s="246"/>
      <c r="BQW13" s="246"/>
      <c r="BQX13" s="246"/>
      <c r="BQY13" s="246"/>
      <c r="BQZ13" s="246"/>
      <c r="BRA13" s="246"/>
      <c r="BRB13" s="246"/>
      <c r="BRC13" s="246"/>
      <c r="BRD13" s="246"/>
      <c r="BRE13" s="246"/>
      <c r="BRF13" s="246"/>
      <c r="BRG13" s="246"/>
      <c r="BRH13" s="246"/>
      <c r="BRI13" s="246"/>
      <c r="BRJ13" s="246"/>
      <c r="BRK13" s="246"/>
      <c r="BRL13" s="246"/>
      <c r="BRM13" s="246"/>
      <c r="BRN13" s="246"/>
      <c r="BRO13" s="246"/>
      <c r="BRP13" s="246"/>
      <c r="BRQ13" s="246"/>
      <c r="BRR13" s="246"/>
      <c r="BRS13" s="246"/>
      <c r="BRT13" s="246"/>
      <c r="BRU13" s="246"/>
      <c r="BRV13" s="246"/>
      <c r="BRW13" s="246"/>
      <c r="BRX13" s="246"/>
      <c r="BRY13" s="246"/>
      <c r="BRZ13" s="246"/>
      <c r="BSA13" s="246"/>
      <c r="BSB13" s="246"/>
      <c r="BSC13" s="246"/>
      <c r="BSD13" s="246"/>
      <c r="BSE13" s="246"/>
      <c r="BSF13" s="246"/>
      <c r="BSG13" s="246"/>
      <c r="BSH13" s="246"/>
      <c r="BSI13" s="246"/>
      <c r="BSJ13" s="246"/>
      <c r="BSK13" s="246"/>
      <c r="BSL13" s="246"/>
      <c r="BSM13" s="246"/>
      <c r="BSN13" s="246"/>
      <c r="BSO13" s="246"/>
      <c r="BSP13" s="246"/>
      <c r="BSQ13" s="246"/>
      <c r="BSR13" s="246"/>
      <c r="BSS13" s="246"/>
      <c r="BST13" s="246"/>
      <c r="BSU13" s="246"/>
      <c r="BSV13" s="246"/>
      <c r="BSW13" s="246"/>
      <c r="BSX13" s="246"/>
      <c r="BSY13" s="246"/>
      <c r="BSZ13" s="246"/>
      <c r="BTA13" s="246"/>
      <c r="BTB13" s="246"/>
      <c r="BTC13" s="246"/>
      <c r="BTD13" s="246"/>
      <c r="BTE13" s="246"/>
      <c r="BTF13" s="246"/>
      <c r="BTG13" s="246"/>
      <c r="BTH13" s="246"/>
      <c r="BTI13" s="246"/>
      <c r="BTJ13" s="246"/>
      <c r="BTK13" s="246"/>
      <c r="BTL13" s="246"/>
      <c r="BTM13" s="246"/>
      <c r="BTN13" s="246"/>
      <c r="BTO13" s="246"/>
      <c r="BTP13" s="246"/>
      <c r="BTQ13" s="246"/>
      <c r="BTR13" s="246"/>
      <c r="BTS13" s="246"/>
      <c r="BTT13" s="246"/>
      <c r="BTU13" s="246"/>
      <c r="BTV13" s="246"/>
      <c r="BTW13" s="246"/>
      <c r="BTX13" s="246"/>
      <c r="BTY13" s="246"/>
      <c r="BTZ13" s="246"/>
      <c r="BUA13" s="246"/>
      <c r="BUB13" s="246"/>
      <c r="BUC13" s="246"/>
      <c r="BUD13" s="246"/>
      <c r="BUE13" s="246"/>
      <c r="BUF13" s="246"/>
      <c r="BUG13" s="246"/>
      <c r="BUH13" s="246"/>
      <c r="BUI13" s="246"/>
      <c r="BUJ13" s="246"/>
      <c r="BUK13" s="246"/>
      <c r="BUL13" s="246"/>
      <c r="BUM13" s="246"/>
      <c r="BUN13" s="246"/>
      <c r="BUO13" s="246"/>
      <c r="BUP13" s="246"/>
      <c r="BUQ13" s="246"/>
      <c r="BUR13" s="246"/>
      <c r="BUS13" s="246"/>
      <c r="BUT13" s="246"/>
      <c r="BUU13" s="246"/>
      <c r="BUV13" s="246"/>
      <c r="BUW13" s="246"/>
      <c r="BUX13" s="246"/>
      <c r="BUY13" s="246"/>
      <c r="BUZ13" s="246"/>
      <c r="BVA13" s="246"/>
      <c r="BVB13" s="246"/>
      <c r="BVC13" s="246"/>
      <c r="BVD13" s="246"/>
      <c r="BVE13" s="246"/>
      <c r="BVF13" s="246"/>
      <c r="BVG13" s="246"/>
      <c r="BVH13" s="246"/>
      <c r="BVI13" s="246"/>
      <c r="BVJ13" s="246"/>
      <c r="BVK13" s="246"/>
      <c r="BVL13" s="246"/>
      <c r="BVM13" s="246"/>
      <c r="BVN13" s="246"/>
      <c r="BVO13" s="246"/>
      <c r="BVP13" s="246"/>
      <c r="BVQ13" s="246"/>
      <c r="BVR13" s="246"/>
      <c r="BVS13" s="246"/>
      <c r="BVT13" s="246"/>
      <c r="BVU13" s="246"/>
      <c r="BVV13" s="246"/>
      <c r="BVW13" s="246"/>
      <c r="BVX13" s="246"/>
      <c r="BVY13" s="246"/>
      <c r="BVZ13" s="246"/>
      <c r="BWA13" s="246"/>
      <c r="BWB13" s="246"/>
      <c r="BWC13" s="246"/>
      <c r="BWD13" s="246"/>
      <c r="BWE13" s="246"/>
      <c r="BWF13" s="246"/>
      <c r="BWG13" s="246"/>
      <c r="BWH13" s="246"/>
      <c r="BWI13" s="246"/>
      <c r="BWJ13" s="246"/>
      <c r="BWK13" s="246"/>
      <c r="BWL13" s="246"/>
      <c r="BWM13" s="246"/>
      <c r="BWN13" s="246"/>
      <c r="BWO13" s="246"/>
      <c r="BWP13" s="246"/>
      <c r="BWQ13" s="246"/>
      <c r="BWR13" s="246"/>
      <c r="BWS13" s="246"/>
      <c r="BWT13" s="246"/>
      <c r="BWU13" s="246"/>
      <c r="BWV13" s="246"/>
      <c r="BWW13" s="246"/>
      <c r="BWX13" s="246"/>
      <c r="BWY13" s="246"/>
      <c r="BWZ13" s="246"/>
      <c r="BXA13" s="246"/>
      <c r="BXB13" s="246"/>
      <c r="BXC13" s="246"/>
      <c r="BXD13" s="246"/>
      <c r="BXE13" s="246"/>
      <c r="BXF13" s="246"/>
      <c r="BXG13" s="246"/>
      <c r="BXH13" s="246"/>
      <c r="BXI13" s="246"/>
      <c r="BXJ13" s="246"/>
      <c r="BXK13" s="246"/>
      <c r="BXL13" s="246"/>
      <c r="BXM13" s="246"/>
      <c r="BXN13" s="246"/>
      <c r="BXO13" s="246"/>
      <c r="BXP13" s="246"/>
      <c r="BXQ13" s="246"/>
      <c r="BXR13" s="246"/>
      <c r="BXS13" s="246"/>
      <c r="BXT13" s="246"/>
      <c r="BXU13" s="246"/>
      <c r="BXV13" s="246"/>
      <c r="BXW13" s="246"/>
      <c r="BXX13" s="246"/>
      <c r="BXY13" s="246"/>
      <c r="BXZ13" s="246"/>
      <c r="BYA13" s="246"/>
      <c r="BYB13" s="246"/>
      <c r="BYC13" s="246"/>
      <c r="BYD13" s="246"/>
      <c r="BYE13" s="246"/>
      <c r="BYF13" s="246"/>
      <c r="BYG13" s="246"/>
      <c r="BYH13" s="246"/>
      <c r="BYI13" s="246"/>
      <c r="BYJ13" s="246"/>
      <c r="BYK13" s="246"/>
      <c r="BYL13" s="246"/>
      <c r="BYM13" s="246"/>
      <c r="BYN13" s="246"/>
      <c r="BYO13" s="246"/>
      <c r="BYP13" s="246"/>
      <c r="BYQ13" s="246"/>
      <c r="BYR13" s="246"/>
      <c r="BYS13" s="246"/>
      <c r="BYT13" s="246"/>
      <c r="BYU13" s="246"/>
      <c r="BYV13" s="246"/>
      <c r="BYW13" s="246"/>
      <c r="BYX13" s="246"/>
      <c r="BYY13" s="246"/>
      <c r="BYZ13" s="246"/>
      <c r="BZA13" s="246"/>
      <c r="BZB13" s="246"/>
      <c r="BZC13" s="246"/>
      <c r="BZD13" s="246"/>
      <c r="BZE13" s="246"/>
      <c r="BZF13" s="246"/>
      <c r="BZG13" s="246"/>
      <c r="BZH13" s="246"/>
      <c r="BZI13" s="246"/>
      <c r="BZJ13" s="246"/>
      <c r="BZK13" s="246"/>
      <c r="BZL13" s="246"/>
      <c r="BZM13" s="246"/>
      <c r="BZN13" s="246"/>
      <c r="BZO13" s="246"/>
      <c r="BZP13" s="246"/>
      <c r="BZQ13" s="246"/>
      <c r="BZR13" s="246"/>
      <c r="BZS13" s="246"/>
      <c r="BZT13" s="246"/>
      <c r="BZU13" s="246"/>
      <c r="BZV13" s="246"/>
      <c r="BZW13" s="246"/>
      <c r="BZX13" s="246"/>
      <c r="BZY13" s="246"/>
      <c r="BZZ13" s="246"/>
      <c r="CAA13" s="246"/>
      <c r="CAB13" s="246"/>
      <c r="CAC13" s="246"/>
      <c r="CAD13" s="246"/>
      <c r="CAE13" s="246"/>
      <c r="CAF13" s="246"/>
      <c r="CAG13" s="246"/>
      <c r="CAH13" s="246"/>
      <c r="CAI13" s="246"/>
      <c r="CAJ13" s="246"/>
      <c r="CAK13" s="246"/>
      <c r="CAL13" s="246"/>
      <c r="CAM13" s="246"/>
      <c r="CAN13" s="246"/>
      <c r="CAO13" s="246"/>
      <c r="CAP13" s="246"/>
      <c r="CAQ13" s="246"/>
      <c r="CAR13" s="246"/>
      <c r="CAS13" s="246"/>
      <c r="CAT13" s="246"/>
      <c r="CAU13" s="246"/>
      <c r="CAV13" s="246"/>
      <c r="CAW13" s="246"/>
      <c r="CAX13" s="246"/>
      <c r="CAY13" s="246"/>
      <c r="CAZ13" s="246"/>
      <c r="CBA13" s="246"/>
      <c r="CBB13" s="246"/>
      <c r="CBC13" s="246"/>
      <c r="CBD13" s="246"/>
      <c r="CBE13" s="246"/>
      <c r="CBF13" s="246"/>
      <c r="CBG13" s="246"/>
      <c r="CBH13" s="246"/>
      <c r="CBI13" s="246"/>
      <c r="CBJ13" s="246"/>
      <c r="CBK13" s="246"/>
      <c r="CBL13" s="246"/>
      <c r="CBM13" s="246"/>
      <c r="CBN13" s="246"/>
      <c r="CBO13" s="246"/>
      <c r="CBP13" s="246"/>
      <c r="CBQ13" s="246"/>
      <c r="CBR13" s="246"/>
      <c r="CBS13" s="246"/>
      <c r="CBT13" s="246"/>
      <c r="CBU13" s="246"/>
      <c r="CBV13" s="246"/>
      <c r="CBW13" s="246"/>
      <c r="CBX13" s="246"/>
      <c r="CBY13" s="246"/>
      <c r="CBZ13" s="246"/>
      <c r="CCA13" s="246"/>
      <c r="CCB13" s="246"/>
      <c r="CCC13" s="246"/>
      <c r="CCD13" s="246"/>
      <c r="CCE13" s="246"/>
      <c r="CCF13" s="246"/>
      <c r="CCG13" s="246"/>
      <c r="CCH13" s="246"/>
      <c r="CCI13" s="246"/>
      <c r="CCJ13" s="246"/>
      <c r="CCK13" s="246"/>
      <c r="CCL13" s="246"/>
      <c r="CCM13" s="246"/>
      <c r="CCN13" s="246"/>
      <c r="CCO13" s="246"/>
      <c r="CCP13" s="246"/>
      <c r="CCQ13" s="246"/>
      <c r="CCR13" s="246"/>
      <c r="CCS13" s="246"/>
      <c r="CCT13" s="246"/>
      <c r="CCU13" s="246"/>
      <c r="CCV13" s="246"/>
      <c r="CCW13" s="246"/>
      <c r="CCX13" s="246"/>
      <c r="CCY13" s="246"/>
      <c r="CCZ13" s="246"/>
      <c r="CDA13" s="246"/>
      <c r="CDB13" s="246"/>
      <c r="CDC13" s="246"/>
      <c r="CDD13" s="246"/>
      <c r="CDE13" s="246"/>
      <c r="CDF13" s="246"/>
      <c r="CDG13" s="246"/>
      <c r="CDH13" s="246"/>
      <c r="CDI13" s="246"/>
      <c r="CDJ13" s="246"/>
      <c r="CDK13" s="246"/>
      <c r="CDL13" s="246"/>
      <c r="CDM13" s="246"/>
      <c r="CDN13" s="246"/>
      <c r="CDO13" s="246"/>
      <c r="CDP13" s="246"/>
      <c r="CDQ13" s="246"/>
      <c r="CDR13" s="246"/>
      <c r="CDS13" s="246"/>
      <c r="CDT13" s="246"/>
      <c r="CDU13" s="246"/>
      <c r="CDV13" s="246"/>
      <c r="CDW13" s="246"/>
      <c r="CDX13" s="246"/>
      <c r="CDY13" s="246"/>
      <c r="CDZ13" s="246"/>
      <c r="CEA13" s="246"/>
      <c r="CEB13" s="246"/>
      <c r="CEC13" s="246"/>
      <c r="CED13" s="246"/>
      <c r="CEE13" s="246"/>
      <c r="CEF13" s="246"/>
      <c r="CEG13" s="246"/>
      <c r="CEH13" s="246"/>
      <c r="CEI13" s="246"/>
      <c r="CEJ13" s="246"/>
      <c r="CEK13" s="246"/>
      <c r="CEL13" s="246"/>
      <c r="CEM13" s="246"/>
      <c r="CEN13" s="246"/>
      <c r="CEO13" s="246"/>
      <c r="CEP13" s="246"/>
      <c r="CEQ13" s="246"/>
      <c r="CER13" s="246"/>
      <c r="CES13" s="246"/>
      <c r="CET13" s="246"/>
      <c r="CEU13" s="246"/>
      <c r="CEV13" s="246"/>
      <c r="CEW13" s="246"/>
      <c r="CEX13" s="246"/>
      <c r="CEY13" s="246"/>
      <c r="CEZ13" s="246"/>
      <c r="CFA13" s="246"/>
      <c r="CFB13" s="246"/>
      <c r="CFC13" s="246"/>
      <c r="CFD13" s="246"/>
      <c r="CFE13" s="246"/>
      <c r="CFF13" s="246"/>
      <c r="CFG13" s="246"/>
      <c r="CFH13" s="246"/>
      <c r="CFI13" s="246"/>
      <c r="CFJ13" s="246"/>
      <c r="CFK13" s="246"/>
      <c r="CFL13" s="246"/>
      <c r="CFM13" s="246"/>
      <c r="CFN13" s="246"/>
      <c r="CFO13" s="246"/>
      <c r="CFP13" s="246"/>
      <c r="CFQ13" s="246"/>
      <c r="CFR13" s="246"/>
      <c r="CFS13" s="246"/>
      <c r="CFT13" s="246"/>
      <c r="CFU13" s="246"/>
      <c r="CFV13" s="246"/>
      <c r="CFW13" s="246"/>
      <c r="CFX13" s="246"/>
      <c r="CFY13" s="246"/>
      <c r="CFZ13" s="246"/>
      <c r="CGA13" s="246"/>
      <c r="CGB13" s="246"/>
      <c r="CGC13" s="246"/>
      <c r="CGD13" s="246"/>
      <c r="CGE13" s="246"/>
      <c r="CGF13" s="246"/>
      <c r="CGG13" s="246"/>
      <c r="CGH13" s="246"/>
      <c r="CGI13" s="246"/>
      <c r="CGJ13" s="246"/>
      <c r="CGK13" s="246"/>
      <c r="CGL13" s="246"/>
      <c r="CGM13" s="246"/>
      <c r="CGN13" s="246"/>
      <c r="CGO13" s="246"/>
      <c r="CGP13" s="246"/>
      <c r="CGQ13" s="246"/>
      <c r="CGR13" s="246"/>
      <c r="CGS13" s="246"/>
      <c r="CGT13" s="246"/>
      <c r="CGU13" s="246"/>
      <c r="CGV13" s="246"/>
      <c r="CGW13" s="246"/>
      <c r="CGX13" s="246"/>
      <c r="CGY13" s="246"/>
      <c r="CGZ13" s="246"/>
      <c r="CHA13" s="246"/>
      <c r="CHB13" s="246"/>
      <c r="CHC13" s="246"/>
      <c r="CHD13" s="246"/>
      <c r="CHE13" s="246"/>
      <c r="CHF13" s="246"/>
      <c r="CHG13" s="246"/>
      <c r="CHH13" s="246"/>
      <c r="CHI13" s="246"/>
      <c r="CHJ13" s="246"/>
      <c r="CHK13" s="246"/>
      <c r="CHL13" s="246"/>
      <c r="CHM13" s="246"/>
      <c r="CHN13" s="246"/>
      <c r="CHO13" s="246"/>
      <c r="CHP13" s="246"/>
      <c r="CHQ13" s="246"/>
      <c r="CHR13" s="246"/>
      <c r="CHS13" s="246"/>
      <c r="CHT13" s="246"/>
      <c r="CHU13" s="246"/>
      <c r="CHV13" s="246"/>
      <c r="CHW13" s="246"/>
      <c r="CHX13" s="246"/>
      <c r="CHY13" s="246"/>
      <c r="CHZ13" s="246"/>
      <c r="CIA13" s="246"/>
      <c r="CIB13" s="246"/>
      <c r="CIC13" s="246"/>
      <c r="CID13" s="246"/>
      <c r="CIE13" s="246"/>
      <c r="CIF13" s="246"/>
      <c r="CIG13" s="246"/>
      <c r="CIH13" s="246"/>
      <c r="CII13" s="246"/>
      <c r="CIJ13" s="246"/>
      <c r="CIK13" s="246"/>
      <c r="CIL13" s="246"/>
      <c r="CIM13" s="246"/>
      <c r="CIN13" s="246"/>
      <c r="CIO13" s="246"/>
      <c r="CIP13" s="246"/>
      <c r="CIQ13" s="246"/>
      <c r="CIR13" s="246"/>
      <c r="CIS13" s="246"/>
      <c r="CIT13" s="246"/>
      <c r="CIU13" s="246"/>
      <c r="CIV13" s="246"/>
      <c r="CIW13" s="246"/>
      <c r="CIX13" s="246"/>
      <c r="CIY13" s="246"/>
      <c r="CIZ13" s="246"/>
      <c r="CJA13" s="246"/>
      <c r="CJB13" s="246"/>
      <c r="CJC13" s="246"/>
      <c r="CJD13" s="246"/>
      <c r="CJE13" s="246"/>
      <c r="CJF13" s="246"/>
      <c r="CJG13" s="246"/>
      <c r="CJH13" s="246"/>
      <c r="CJI13" s="246"/>
      <c r="CJJ13" s="246"/>
      <c r="CJK13" s="246"/>
      <c r="CJL13" s="246"/>
      <c r="CJM13" s="246"/>
      <c r="CJN13" s="246"/>
      <c r="CJO13" s="246"/>
      <c r="CJP13" s="246"/>
      <c r="CJQ13" s="246"/>
      <c r="CJR13" s="246"/>
      <c r="CJS13" s="246"/>
      <c r="CJT13" s="246"/>
      <c r="CJU13" s="246"/>
      <c r="CJV13" s="246"/>
      <c r="CJW13" s="246"/>
      <c r="CJX13" s="246"/>
      <c r="CJY13" s="246"/>
      <c r="CJZ13" s="246"/>
      <c r="CKA13" s="246"/>
      <c r="CKB13" s="246"/>
      <c r="CKC13" s="246"/>
      <c r="CKD13" s="246"/>
      <c r="CKE13" s="246"/>
      <c r="CKF13" s="246"/>
      <c r="CKG13" s="246"/>
      <c r="CKH13" s="246"/>
      <c r="CKI13" s="246"/>
      <c r="CKJ13" s="246"/>
      <c r="CKK13" s="246"/>
      <c r="CKL13" s="246"/>
      <c r="CKM13" s="246"/>
      <c r="CKN13" s="246"/>
      <c r="CKO13" s="246"/>
      <c r="CKP13" s="246"/>
      <c r="CKQ13" s="246"/>
      <c r="CKR13" s="246"/>
      <c r="CKS13" s="246"/>
      <c r="CKT13" s="246"/>
      <c r="CKU13" s="246"/>
      <c r="CKV13" s="246"/>
      <c r="CKW13" s="246"/>
      <c r="CKX13" s="246"/>
      <c r="CKY13" s="246"/>
      <c r="CKZ13" s="246"/>
      <c r="CLA13" s="246"/>
      <c r="CLB13" s="246"/>
      <c r="CLC13" s="246"/>
      <c r="CLD13" s="246"/>
      <c r="CLE13" s="246"/>
      <c r="CLF13" s="246"/>
      <c r="CLG13" s="246"/>
      <c r="CLH13" s="246"/>
      <c r="CLI13" s="246"/>
      <c r="CLJ13" s="246"/>
      <c r="CLK13" s="246"/>
      <c r="CLL13" s="246"/>
      <c r="CLM13" s="246"/>
      <c r="CLN13" s="246"/>
      <c r="CLO13" s="246"/>
      <c r="CLP13" s="246"/>
      <c r="CLQ13" s="246"/>
      <c r="CLR13" s="246"/>
      <c r="CLS13" s="246"/>
      <c r="CLT13" s="246"/>
      <c r="CLU13" s="246"/>
      <c r="CLV13" s="246"/>
      <c r="CLW13" s="246"/>
      <c r="CLX13" s="246"/>
      <c r="CLY13" s="246"/>
      <c r="CLZ13" s="246"/>
      <c r="CMA13" s="246"/>
      <c r="CMB13" s="246"/>
      <c r="CMC13" s="246"/>
      <c r="CMD13" s="246"/>
      <c r="CME13" s="246"/>
      <c r="CMF13" s="246"/>
      <c r="CMG13" s="246"/>
      <c r="CMH13" s="246"/>
      <c r="CMI13" s="246"/>
      <c r="CMJ13" s="246"/>
      <c r="CMK13" s="246"/>
      <c r="CML13" s="246"/>
      <c r="CMM13" s="246"/>
      <c r="CMN13" s="246"/>
      <c r="CMO13" s="246"/>
      <c r="CMP13" s="246"/>
      <c r="CMQ13" s="246"/>
      <c r="CMR13" s="246"/>
      <c r="CMS13" s="246"/>
      <c r="CMT13" s="246"/>
      <c r="CMU13" s="246"/>
      <c r="CMV13" s="246"/>
      <c r="CMW13" s="246"/>
      <c r="CMX13" s="246"/>
      <c r="CMY13" s="246"/>
      <c r="CMZ13" s="246"/>
      <c r="CNA13" s="246"/>
      <c r="CNB13" s="246"/>
      <c r="CNC13" s="246"/>
      <c r="CND13" s="246"/>
      <c r="CNE13" s="246"/>
      <c r="CNF13" s="246"/>
      <c r="CNG13" s="246"/>
      <c r="CNH13" s="246"/>
      <c r="CNI13" s="246"/>
      <c r="CNJ13" s="246"/>
      <c r="CNK13" s="246"/>
      <c r="CNL13" s="246"/>
      <c r="CNM13" s="246"/>
      <c r="CNN13" s="246"/>
      <c r="CNO13" s="246"/>
      <c r="CNP13" s="246"/>
      <c r="CNQ13" s="246"/>
      <c r="CNR13" s="246"/>
      <c r="CNS13" s="246"/>
      <c r="CNT13" s="246"/>
      <c r="CNU13" s="246"/>
      <c r="CNV13" s="246"/>
      <c r="CNW13" s="246"/>
      <c r="CNX13" s="246"/>
      <c r="CNY13" s="246"/>
      <c r="CNZ13" s="246"/>
      <c r="COA13" s="246"/>
      <c r="COB13" s="246"/>
      <c r="COC13" s="246"/>
      <c r="COD13" s="246"/>
      <c r="COE13" s="246"/>
      <c r="COF13" s="246"/>
      <c r="COG13" s="246"/>
      <c r="COH13" s="246"/>
      <c r="COI13" s="246"/>
      <c r="COJ13" s="246"/>
      <c r="COK13" s="246"/>
      <c r="COL13" s="246"/>
      <c r="COM13" s="246"/>
      <c r="CON13" s="246"/>
      <c r="COO13" s="246"/>
      <c r="COP13" s="246"/>
      <c r="COQ13" s="246"/>
      <c r="COR13" s="246"/>
      <c r="COS13" s="246"/>
      <c r="COT13" s="246"/>
      <c r="COU13" s="246"/>
      <c r="COV13" s="246"/>
      <c r="COW13" s="246"/>
      <c r="COX13" s="246"/>
      <c r="COY13" s="246"/>
      <c r="COZ13" s="246"/>
      <c r="CPA13" s="246"/>
      <c r="CPB13" s="246"/>
      <c r="CPC13" s="246"/>
      <c r="CPD13" s="246"/>
      <c r="CPE13" s="246"/>
      <c r="CPF13" s="246"/>
      <c r="CPG13" s="246"/>
      <c r="CPH13" s="246"/>
      <c r="CPI13" s="246"/>
      <c r="CPJ13" s="246"/>
      <c r="CPK13" s="246"/>
      <c r="CPL13" s="246"/>
      <c r="CPM13" s="246"/>
      <c r="CPN13" s="246"/>
      <c r="CPO13" s="246"/>
      <c r="CPP13" s="246"/>
      <c r="CPQ13" s="246"/>
      <c r="CPR13" s="246"/>
      <c r="CPS13" s="246"/>
      <c r="CPT13" s="246"/>
      <c r="CPU13" s="246"/>
      <c r="CPV13" s="246"/>
      <c r="CPW13" s="246"/>
      <c r="CPX13" s="246"/>
      <c r="CPY13" s="246"/>
      <c r="CPZ13" s="246"/>
      <c r="CQA13" s="246"/>
      <c r="CQB13" s="246"/>
      <c r="CQC13" s="246"/>
      <c r="CQD13" s="246"/>
      <c r="CQE13" s="246"/>
      <c r="CQF13" s="246"/>
      <c r="CQG13" s="246"/>
      <c r="CQH13" s="246"/>
      <c r="CQI13" s="246"/>
      <c r="CQJ13" s="246"/>
      <c r="CQK13" s="246"/>
      <c r="CQL13" s="246"/>
      <c r="CQM13" s="246"/>
      <c r="CQN13" s="246"/>
      <c r="CQO13" s="246"/>
      <c r="CQP13" s="246"/>
      <c r="CQQ13" s="246"/>
      <c r="CQR13" s="246"/>
      <c r="CQS13" s="246"/>
      <c r="CQT13" s="246"/>
      <c r="CQU13" s="246"/>
      <c r="CQV13" s="246"/>
      <c r="CQW13" s="246"/>
      <c r="CQX13" s="246"/>
      <c r="CQY13" s="246"/>
      <c r="CQZ13" s="246"/>
      <c r="CRA13" s="246"/>
      <c r="CRB13" s="246"/>
      <c r="CRC13" s="246"/>
      <c r="CRD13" s="246"/>
      <c r="CRE13" s="246"/>
      <c r="CRF13" s="246"/>
      <c r="CRG13" s="246"/>
      <c r="CRH13" s="246"/>
      <c r="CRI13" s="246"/>
      <c r="CRJ13" s="246"/>
      <c r="CRK13" s="246"/>
      <c r="CRL13" s="246"/>
      <c r="CRM13" s="246"/>
      <c r="CRN13" s="246"/>
      <c r="CRO13" s="246"/>
      <c r="CRP13" s="246"/>
      <c r="CRQ13" s="246"/>
      <c r="CRR13" s="246"/>
      <c r="CRS13" s="246"/>
      <c r="CRT13" s="246"/>
      <c r="CRU13" s="246"/>
      <c r="CRV13" s="246"/>
      <c r="CRW13" s="246"/>
      <c r="CRX13" s="246"/>
      <c r="CRY13" s="246"/>
      <c r="CRZ13" s="246"/>
      <c r="CSA13" s="246"/>
      <c r="CSB13" s="246"/>
      <c r="CSC13" s="246"/>
      <c r="CSD13" s="246"/>
      <c r="CSE13" s="246"/>
      <c r="CSF13" s="246"/>
      <c r="CSG13" s="246"/>
      <c r="CSH13" s="246"/>
      <c r="CSI13" s="246"/>
      <c r="CSJ13" s="246"/>
      <c r="CSK13" s="246"/>
      <c r="CSL13" s="246"/>
      <c r="CSM13" s="246"/>
      <c r="CSN13" s="246"/>
      <c r="CSO13" s="246"/>
      <c r="CSP13" s="246"/>
      <c r="CSQ13" s="246"/>
      <c r="CSR13" s="246"/>
      <c r="CSS13" s="246"/>
      <c r="CST13" s="246"/>
      <c r="CSU13" s="246"/>
      <c r="CSV13" s="246"/>
      <c r="CSW13" s="246"/>
      <c r="CSX13" s="246"/>
      <c r="CSY13" s="246"/>
      <c r="CSZ13" s="246"/>
      <c r="CTA13" s="246"/>
      <c r="CTB13" s="246"/>
      <c r="CTC13" s="246"/>
      <c r="CTD13" s="246"/>
      <c r="CTE13" s="246"/>
      <c r="CTF13" s="246"/>
      <c r="CTG13" s="246"/>
      <c r="CTH13" s="246"/>
      <c r="CTI13" s="246"/>
      <c r="CTJ13" s="246"/>
      <c r="CTK13" s="246"/>
      <c r="CTL13" s="246"/>
      <c r="CTM13" s="246"/>
      <c r="CTN13" s="246"/>
      <c r="CTO13" s="246"/>
      <c r="CTP13" s="246"/>
      <c r="CTQ13" s="246"/>
      <c r="CTR13" s="246"/>
      <c r="CTS13" s="246"/>
      <c r="CTT13" s="246"/>
      <c r="CTU13" s="246"/>
      <c r="CTV13" s="246"/>
      <c r="CTW13" s="246"/>
      <c r="CTX13" s="246"/>
      <c r="CTY13" s="246"/>
      <c r="CTZ13" s="246"/>
      <c r="CUA13" s="246"/>
      <c r="CUB13" s="246"/>
      <c r="CUC13" s="246"/>
      <c r="CUD13" s="246"/>
      <c r="CUE13" s="246"/>
      <c r="CUF13" s="246"/>
      <c r="CUG13" s="246"/>
      <c r="CUH13" s="246"/>
      <c r="CUI13" s="246"/>
      <c r="CUJ13" s="246"/>
      <c r="CUK13" s="246"/>
      <c r="CUL13" s="246"/>
      <c r="CUM13" s="246"/>
      <c r="CUN13" s="246"/>
      <c r="CUO13" s="246"/>
      <c r="CUP13" s="246"/>
      <c r="CUQ13" s="246"/>
      <c r="CUR13" s="246"/>
      <c r="CUS13" s="246"/>
      <c r="CUT13" s="246"/>
      <c r="CUU13" s="246"/>
      <c r="CUV13" s="246"/>
      <c r="CUW13" s="246"/>
      <c r="CUX13" s="246"/>
      <c r="CUY13" s="246"/>
      <c r="CUZ13" s="246"/>
      <c r="CVA13" s="246"/>
      <c r="CVB13" s="246"/>
      <c r="CVC13" s="246"/>
      <c r="CVD13" s="246"/>
      <c r="CVE13" s="246"/>
      <c r="CVF13" s="246"/>
      <c r="CVG13" s="246"/>
      <c r="CVH13" s="246"/>
      <c r="CVI13" s="246"/>
      <c r="CVJ13" s="246"/>
      <c r="CVK13" s="246"/>
      <c r="CVL13" s="246"/>
      <c r="CVM13" s="246"/>
      <c r="CVN13" s="246"/>
      <c r="CVO13" s="246"/>
      <c r="CVP13" s="246"/>
      <c r="CVQ13" s="246"/>
      <c r="CVR13" s="246"/>
      <c r="CVS13" s="246"/>
      <c r="CVT13" s="246"/>
      <c r="CVU13" s="246"/>
      <c r="CVV13" s="246"/>
      <c r="CVW13" s="246"/>
      <c r="CVX13" s="246"/>
      <c r="CVY13" s="246"/>
      <c r="CVZ13" s="246"/>
      <c r="CWA13" s="246"/>
      <c r="CWB13" s="246"/>
      <c r="CWC13" s="246"/>
      <c r="CWD13" s="246"/>
      <c r="CWE13" s="246"/>
      <c r="CWF13" s="246"/>
      <c r="CWG13" s="246"/>
      <c r="CWH13" s="246"/>
      <c r="CWI13" s="246"/>
      <c r="CWJ13" s="246"/>
      <c r="CWK13" s="246"/>
      <c r="CWL13" s="246"/>
      <c r="CWM13" s="246"/>
      <c r="CWN13" s="246"/>
      <c r="CWO13" s="246"/>
      <c r="CWP13" s="246"/>
      <c r="CWQ13" s="246"/>
      <c r="CWR13" s="246"/>
      <c r="CWS13" s="246"/>
      <c r="CWT13" s="246"/>
      <c r="CWU13" s="246"/>
      <c r="CWV13" s="246"/>
      <c r="CWW13" s="246"/>
      <c r="CWX13" s="246"/>
      <c r="CWY13" s="246"/>
      <c r="CWZ13" s="246"/>
      <c r="CXA13" s="246"/>
      <c r="CXB13" s="246"/>
      <c r="CXC13" s="246"/>
      <c r="CXD13" s="246"/>
      <c r="CXE13" s="246"/>
      <c r="CXF13" s="246"/>
      <c r="CXG13" s="246"/>
      <c r="CXH13" s="246"/>
      <c r="CXI13" s="246"/>
      <c r="CXJ13" s="246"/>
      <c r="CXK13" s="246"/>
      <c r="CXL13" s="246"/>
      <c r="CXM13" s="246"/>
      <c r="CXN13" s="246"/>
      <c r="CXO13" s="246"/>
      <c r="CXP13" s="246"/>
      <c r="CXQ13" s="246"/>
      <c r="CXR13" s="246"/>
      <c r="CXS13" s="246"/>
      <c r="CXT13" s="246"/>
      <c r="CXU13" s="246"/>
      <c r="CXV13" s="246"/>
      <c r="CXW13" s="246"/>
      <c r="CXX13" s="246"/>
      <c r="CXY13" s="246"/>
      <c r="CXZ13" s="246"/>
      <c r="CYA13" s="246"/>
      <c r="CYB13" s="246"/>
      <c r="CYC13" s="246"/>
      <c r="CYD13" s="246"/>
      <c r="CYE13" s="246"/>
      <c r="CYF13" s="246"/>
      <c r="CYG13" s="246"/>
      <c r="CYH13" s="246"/>
      <c r="CYI13" s="246"/>
      <c r="CYJ13" s="246"/>
      <c r="CYK13" s="246"/>
      <c r="CYL13" s="246"/>
      <c r="CYM13" s="246"/>
      <c r="CYN13" s="246"/>
      <c r="CYO13" s="246"/>
      <c r="CYP13" s="246"/>
      <c r="CYQ13" s="246"/>
      <c r="CYR13" s="246"/>
      <c r="CYS13" s="246"/>
      <c r="CYT13" s="246"/>
      <c r="CYU13" s="246"/>
      <c r="CYV13" s="246"/>
      <c r="CYW13" s="246"/>
      <c r="CYX13" s="246"/>
      <c r="CYY13" s="246"/>
      <c r="CYZ13" s="246"/>
      <c r="CZA13" s="246"/>
      <c r="CZB13" s="246"/>
      <c r="CZC13" s="246"/>
      <c r="CZD13" s="246"/>
      <c r="CZE13" s="246"/>
      <c r="CZF13" s="246"/>
      <c r="CZG13" s="246"/>
      <c r="CZH13" s="246"/>
      <c r="CZI13" s="246"/>
      <c r="CZJ13" s="246"/>
      <c r="CZK13" s="246"/>
      <c r="CZL13" s="246"/>
      <c r="CZM13" s="246"/>
      <c r="CZN13" s="246"/>
      <c r="CZO13" s="246"/>
      <c r="CZP13" s="246"/>
      <c r="CZQ13" s="246"/>
      <c r="CZR13" s="246"/>
      <c r="CZS13" s="246"/>
      <c r="CZT13" s="246"/>
      <c r="CZU13" s="246"/>
      <c r="CZV13" s="246"/>
      <c r="CZW13" s="246"/>
      <c r="CZX13" s="246"/>
      <c r="CZY13" s="246"/>
      <c r="CZZ13" s="246"/>
      <c r="DAA13" s="246"/>
      <c r="DAB13" s="246"/>
      <c r="DAC13" s="246"/>
      <c r="DAD13" s="246"/>
      <c r="DAE13" s="246"/>
      <c r="DAF13" s="246"/>
      <c r="DAG13" s="246"/>
      <c r="DAH13" s="246"/>
      <c r="DAI13" s="246"/>
      <c r="DAJ13" s="246"/>
      <c r="DAK13" s="246"/>
      <c r="DAL13" s="246"/>
      <c r="DAM13" s="246"/>
      <c r="DAN13" s="246"/>
      <c r="DAO13" s="246"/>
      <c r="DAP13" s="246"/>
      <c r="DAQ13" s="246"/>
      <c r="DAR13" s="246"/>
      <c r="DAS13" s="246"/>
      <c r="DAT13" s="246"/>
      <c r="DAU13" s="246"/>
      <c r="DAV13" s="246"/>
      <c r="DAW13" s="246"/>
      <c r="DAX13" s="246"/>
      <c r="DAY13" s="246"/>
      <c r="DAZ13" s="246"/>
      <c r="DBA13" s="246"/>
      <c r="DBB13" s="246"/>
      <c r="DBC13" s="246"/>
      <c r="DBD13" s="246"/>
      <c r="DBE13" s="246"/>
      <c r="DBF13" s="246"/>
      <c r="DBG13" s="246"/>
      <c r="DBH13" s="246"/>
      <c r="DBI13" s="246"/>
      <c r="DBJ13" s="246"/>
      <c r="DBK13" s="246"/>
      <c r="DBL13" s="246"/>
      <c r="DBM13" s="246"/>
      <c r="DBN13" s="246"/>
      <c r="DBO13" s="246"/>
      <c r="DBP13" s="246"/>
      <c r="DBQ13" s="246"/>
      <c r="DBR13" s="246"/>
      <c r="DBS13" s="246"/>
      <c r="DBT13" s="246"/>
      <c r="DBU13" s="246"/>
      <c r="DBV13" s="246"/>
      <c r="DBW13" s="246"/>
      <c r="DBX13" s="246"/>
      <c r="DBY13" s="246"/>
      <c r="DBZ13" s="246"/>
      <c r="DCA13" s="246"/>
      <c r="DCB13" s="246"/>
      <c r="DCC13" s="246"/>
      <c r="DCD13" s="246"/>
      <c r="DCE13" s="246"/>
      <c r="DCF13" s="246"/>
      <c r="DCG13" s="246"/>
      <c r="DCH13" s="246"/>
      <c r="DCI13" s="246"/>
      <c r="DCJ13" s="246"/>
      <c r="DCK13" s="246"/>
      <c r="DCL13" s="246"/>
      <c r="DCM13" s="246"/>
      <c r="DCN13" s="246"/>
      <c r="DCO13" s="246"/>
      <c r="DCP13" s="246"/>
      <c r="DCQ13" s="246"/>
      <c r="DCR13" s="246"/>
      <c r="DCS13" s="246"/>
      <c r="DCT13" s="246"/>
      <c r="DCU13" s="246"/>
      <c r="DCV13" s="246"/>
      <c r="DCW13" s="246"/>
      <c r="DCX13" s="246"/>
      <c r="DCY13" s="246"/>
      <c r="DCZ13" s="246"/>
      <c r="DDA13" s="246"/>
      <c r="DDB13" s="246"/>
      <c r="DDC13" s="246"/>
      <c r="DDD13" s="246"/>
      <c r="DDE13" s="246"/>
      <c r="DDF13" s="246"/>
      <c r="DDG13" s="246"/>
      <c r="DDH13" s="246"/>
      <c r="DDI13" s="246"/>
      <c r="DDJ13" s="246"/>
      <c r="DDK13" s="246"/>
      <c r="DDL13" s="246"/>
      <c r="DDM13" s="246"/>
      <c r="DDN13" s="246"/>
      <c r="DDO13" s="246"/>
      <c r="DDP13" s="246"/>
      <c r="DDQ13" s="246"/>
      <c r="DDR13" s="246"/>
      <c r="DDS13" s="246"/>
      <c r="DDT13" s="246"/>
      <c r="DDU13" s="246"/>
      <c r="DDV13" s="246"/>
      <c r="DDW13" s="246"/>
      <c r="DDX13" s="246"/>
      <c r="DDY13" s="246"/>
      <c r="DDZ13" s="246"/>
      <c r="DEA13" s="246"/>
      <c r="DEB13" s="246"/>
      <c r="DEC13" s="246"/>
      <c r="DED13" s="246"/>
      <c r="DEE13" s="246"/>
      <c r="DEF13" s="246"/>
      <c r="DEG13" s="246"/>
      <c r="DEH13" s="246"/>
      <c r="DEI13" s="246"/>
      <c r="DEJ13" s="246"/>
      <c r="DEK13" s="246"/>
      <c r="DEL13" s="246"/>
      <c r="DEM13" s="246"/>
      <c r="DEN13" s="246"/>
      <c r="DEO13" s="246"/>
      <c r="DEP13" s="246"/>
      <c r="DEQ13" s="246"/>
      <c r="DER13" s="246"/>
      <c r="DES13" s="246"/>
      <c r="DET13" s="246"/>
      <c r="DEU13" s="246"/>
      <c r="DEV13" s="246"/>
      <c r="DEW13" s="246"/>
      <c r="DEX13" s="246"/>
      <c r="DEY13" s="246"/>
      <c r="DEZ13" s="246"/>
      <c r="DFA13" s="246"/>
      <c r="DFB13" s="246"/>
      <c r="DFC13" s="246"/>
      <c r="DFD13" s="246"/>
      <c r="DFE13" s="246"/>
      <c r="DFF13" s="246"/>
      <c r="DFG13" s="246"/>
      <c r="DFH13" s="246"/>
      <c r="DFI13" s="246"/>
      <c r="DFJ13" s="246"/>
      <c r="DFK13" s="246"/>
      <c r="DFL13" s="246"/>
      <c r="DFM13" s="246"/>
      <c r="DFN13" s="246"/>
      <c r="DFO13" s="246"/>
      <c r="DFP13" s="246"/>
      <c r="DFQ13" s="246"/>
      <c r="DFR13" s="246"/>
      <c r="DFS13" s="246"/>
      <c r="DFT13" s="246"/>
      <c r="DFU13" s="246"/>
      <c r="DFV13" s="246"/>
      <c r="DFW13" s="246"/>
      <c r="DFX13" s="246"/>
      <c r="DFY13" s="246"/>
      <c r="DFZ13" s="246"/>
      <c r="DGA13" s="246"/>
      <c r="DGB13" s="246"/>
      <c r="DGC13" s="246"/>
      <c r="DGD13" s="246"/>
      <c r="DGE13" s="246"/>
      <c r="DGF13" s="246"/>
      <c r="DGG13" s="246"/>
      <c r="DGH13" s="246"/>
      <c r="DGI13" s="246"/>
      <c r="DGJ13" s="246"/>
      <c r="DGK13" s="246"/>
      <c r="DGL13" s="246"/>
      <c r="DGM13" s="246"/>
      <c r="DGN13" s="246"/>
      <c r="DGO13" s="246"/>
      <c r="DGP13" s="246"/>
      <c r="DGQ13" s="246"/>
      <c r="DGR13" s="246"/>
      <c r="DGS13" s="246"/>
      <c r="DGT13" s="246"/>
      <c r="DGU13" s="246"/>
      <c r="DGV13" s="246"/>
      <c r="DGW13" s="246"/>
      <c r="DGX13" s="246"/>
      <c r="DGY13" s="246"/>
      <c r="DGZ13" s="246"/>
      <c r="DHA13" s="246"/>
      <c r="DHB13" s="246"/>
      <c r="DHC13" s="246"/>
      <c r="DHD13" s="246"/>
      <c r="DHE13" s="246"/>
      <c r="DHF13" s="246"/>
      <c r="DHG13" s="246"/>
      <c r="DHH13" s="246"/>
      <c r="DHI13" s="246"/>
      <c r="DHJ13" s="246"/>
      <c r="DHK13" s="246"/>
      <c r="DHL13" s="246"/>
      <c r="DHM13" s="246"/>
      <c r="DHN13" s="246"/>
      <c r="DHO13" s="246"/>
      <c r="DHP13" s="246"/>
      <c r="DHQ13" s="246"/>
      <c r="DHR13" s="246"/>
      <c r="DHS13" s="246"/>
      <c r="DHT13" s="246"/>
      <c r="DHU13" s="246"/>
      <c r="DHV13" s="246"/>
      <c r="DHW13" s="246"/>
      <c r="DHX13" s="246"/>
      <c r="DHY13" s="246"/>
      <c r="DHZ13" s="246"/>
      <c r="DIA13" s="246"/>
      <c r="DIB13" s="246"/>
      <c r="DIC13" s="246"/>
      <c r="DID13" s="246"/>
      <c r="DIE13" s="246"/>
      <c r="DIF13" s="246"/>
      <c r="DIG13" s="246"/>
      <c r="DIH13" s="246"/>
      <c r="DII13" s="246"/>
      <c r="DIJ13" s="246"/>
      <c r="DIK13" s="246"/>
      <c r="DIL13" s="246"/>
      <c r="DIM13" s="246"/>
      <c r="DIN13" s="246"/>
      <c r="DIO13" s="246"/>
      <c r="DIP13" s="246"/>
      <c r="DIQ13" s="246"/>
      <c r="DIR13" s="246"/>
      <c r="DIS13" s="246"/>
      <c r="DIT13" s="246"/>
      <c r="DIU13" s="246"/>
      <c r="DIV13" s="246"/>
      <c r="DIW13" s="246"/>
      <c r="DIX13" s="246"/>
      <c r="DIY13" s="246"/>
      <c r="DIZ13" s="246"/>
      <c r="DJA13" s="246"/>
      <c r="DJB13" s="246"/>
      <c r="DJC13" s="246"/>
      <c r="DJD13" s="246"/>
      <c r="DJE13" s="246"/>
      <c r="DJF13" s="246"/>
      <c r="DJG13" s="246"/>
      <c r="DJH13" s="246"/>
      <c r="DJI13" s="246"/>
      <c r="DJJ13" s="246"/>
      <c r="DJK13" s="246"/>
      <c r="DJL13" s="246"/>
      <c r="DJM13" s="246"/>
      <c r="DJN13" s="246"/>
      <c r="DJO13" s="246"/>
      <c r="DJP13" s="246"/>
      <c r="DJQ13" s="246"/>
      <c r="DJR13" s="246"/>
      <c r="DJS13" s="246"/>
      <c r="DJT13" s="246"/>
      <c r="DJU13" s="246"/>
      <c r="DJV13" s="246"/>
      <c r="DJW13" s="246"/>
      <c r="DJX13" s="246"/>
      <c r="DJY13" s="246"/>
      <c r="DJZ13" s="246"/>
      <c r="DKA13" s="246"/>
      <c r="DKB13" s="246"/>
      <c r="DKC13" s="246"/>
      <c r="DKD13" s="246"/>
      <c r="DKE13" s="246"/>
      <c r="DKF13" s="246"/>
      <c r="DKG13" s="246"/>
      <c r="DKH13" s="246"/>
      <c r="DKI13" s="246"/>
      <c r="DKJ13" s="246"/>
      <c r="DKK13" s="246"/>
      <c r="DKL13" s="246"/>
      <c r="DKM13" s="246"/>
      <c r="DKN13" s="246"/>
      <c r="DKO13" s="246"/>
      <c r="DKP13" s="246"/>
      <c r="DKQ13" s="246"/>
      <c r="DKR13" s="246"/>
      <c r="DKS13" s="246"/>
      <c r="DKT13" s="246"/>
      <c r="DKU13" s="246"/>
      <c r="DKV13" s="246"/>
      <c r="DKW13" s="246"/>
      <c r="DKX13" s="246"/>
      <c r="DKY13" s="246"/>
      <c r="DKZ13" s="246"/>
      <c r="DLA13" s="246"/>
      <c r="DLB13" s="246"/>
      <c r="DLC13" s="246"/>
      <c r="DLD13" s="246"/>
      <c r="DLE13" s="246"/>
      <c r="DLF13" s="246"/>
      <c r="DLG13" s="246"/>
      <c r="DLH13" s="246"/>
      <c r="DLI13" s="246"/>
      <c r="DLJ13" s="246"/>
      <c r="DLK13" s="246"/>
      <c r="DLL13" s="246"/>
      <c r="DLM13" s="246"/>
      <c r="DLN13" s="246"/>
      <c r="DLO13" s="246"/>
      <c r="DLP13" s="246"/>
      <c r="DLQ13" s="246"/>
      <c r="DLR13" s="246"/>
      <c r="DLS13" s="246"/>
      <c r="DLT13" s="246"/>
      <c r="DLU13" s="246"/>
      <c r="DLV13" s="246"/>
      <c r="DLW13" s="246"/>
      <c r="DLX13" s="246"/>
      <c r="DLY13" s="246"/>
      <c r="DLZ13" s="246"/>
      <c r="DMA13" s="246"/>
      <c r="DMB13" s="246"/>
      <c r="DMC13" s="246"/>
      <c r="DMD13" s="246"/>
      <c r="DME13" s="246"/>
      <c r="DMF13" s="246"/>
      <c r="DMG13" s="246"/>
      <c r="DMH13" s="246"/>
      <c r="DMI13" s="246"/>
      <c r="DMJ13" s="246"/>
      <c r="DMK13" s="246"/>
      <c r="DML13" s="246"/>
      <c r="DMM13" s="246"/>
      <c r="DMN13" s="246"/>
      <c r="DMO13" s="246"/>
      <c r="DMP13" s="246"/>
      <c r="DMQ13" s="246"/>
      <c r="DMR13" s="246"/>
      <c r="DMS13" s="246"/>
      <c r="DMT13" s="246"/>
      <c r="DMU13" s="246"/>
      <c r="DMV13" s="246"/>
      <c r="DMW13" s="246"/>
      <c r="DMX13" s="246"/>
      <c r="DMY13" s="246"/>
      <c r="DMZ13" s="246"/>
      <c r="DNA13" s="246"/>
      <c r="DNB13" s="246"/>
      <c r="DNC13" s="246"/>
      <c r="DND13" s="246"/>
      <c r="DNE13" s="246"/>
      <c r="DNF13" s="246"/>
      <c r="DNG13" s="246"/>
      <c r="DNH13" s="246"/>
      <c r="DNI13" s="246"/>
      <c r="DNJ13" s="246"/>
      <c r="DNK13" s="246"/>
      <c r="DNL13" s="246"/>
      <c r="DNM13" s="246"/>
      <c r="DNN13" s="246"/>
      <c r="DNO13" s="246"/>
      <c r="DNP13" s="246"/>
      <c r="DNQ13" s="246"/>
      <c r="DNR13" s="246"/>
      <c r="DNS13" s="246"/>
      <c r="DNT13" s="246"/>
      <c r="DNU13" s="246"/>
      <c r="DNV13" s="246"/>
      <c r="DNW13" s="246"/>
      <c r="DNX13" s="246"/>
      <c r="DNY13" s="246"/>
      <c r="DNZ13" s="246"/>
      <c r="DOA13" s="246"/>
      <c r="DOB13" s="246"/>
      <c r="DOC13" s="246"/>
      <c r="DOD13" s="246"/>
      <c r="DOE13" s="246"/>
      <c r="DOF13" s="246"/>
      <c r="DOG13" s="246"/>
      <c r="DOH13" s="246"/>
      <c r="DOI13" s="246"/>
      <c r="DOJ13" s="246"/>
      <c r="DOK13" s="246"/>
      <c r="DOL13" s="246"/>
      <c r="DOM13" s="246"/>
      <c r="DON13" s="246"/>
      <c r="DOO13" s="246"/>
      <c r="DOP13" s="246"/>
      <c r="DOQ13" s="246"/>
      <c r="DOR13" s="246"/>
      <c r="DOS13" s="246"/>
      <c r="DOT13" s="246"/>
      <c r="DOU13" s="246"/>
      <c r="DOV13" s="246"/>
      <c r="DOW13" s="246"/>
      <c r="DOX13" s="246"/>
      <c r="DOY13" s="246"/>
      <c r="DOZ13" s="246"/>
      <c r="DPA13" s="246"/>
      <c r="DPB13" s="246"/>
      <c r="DPC13" s="246"/>
      <c r="DPD13" s="246"/>
      <c r="DPE13" s="246"/>
      <c r="DPF13" s="246"/>
      <c r="DPG13" s="246"/>
      <c r="DPH13" s="246"/>
      <c r="DPI13" s="246"/>
      <c r="DPJ13" s="246"/>
      <c r="DPK13" s="246"/>
      <c r="DPL13" s="246"/>
      <c r="DPM13" s="246"/>
      <c r="DPN13" s="246"/>
      <c r="DPO13" s="246"/>
      <c r="DPP13" s="246"/>
      <c r="DPQ13" s="246"/>
      <c r="DPR13" s="246"/>
      <c r="DPS13" s="246"/>
      <c r="DPT13" s="246"/>
      <c r="DPU13" s="246"/>
      <c r="DPV13" s="246"/>
      <c r="DPW13" s="246"/>
      <c r="DPX13" s="246"/>
      <c r="DPY13" s="246"/>
      <c r="DPZ13" s="246"/>
      <c r="DQA13" s="246"/>
      <c r="DQB13" s="246"/>
      <c r="DQC13" s="246"/>
      <c r="DQD13" s="246"/>
      <c r="DQE13" s="246"/>
      <c r="DQF13" s="246"/>
      <c r="DQG13" s="246"/>
      <c r="DQH13" s="246"/>
      <c r="DQI13" s="246"/>
      <c r="DQJ13" s="246"/>
      <c r="DQK13" s="246"/>
      <c r="DQL13" s="246"/>
      <c r="DQM13" s="246"/>
      <c r="DQN13" s="246"/>
      <c r="DQO13" s="246"/>
      <c r="DQP13" s="246"/>
      <c r="DQQ13" s="246"/>
      <c r="DQR13" s="246"/>
      <c r="DQS13" s="246"/>
      <c r="DQT13" s="246"/>
      <c r="DQU13" s="246"/>
      <c r="DQV13" s="246"/>
      <c r="DQW13" s="246"/>
      <c r="DQX13" s="246"/>
      <c r="DQY13" s="246"/>
      <c r="DQZ13" s="246"/>
      <c r="DRA13" s="246"/>
      <c r="DRB13" s="246"/>
      <c r="DRC13" s="246"/>
      <c r="DRD13" s="246"/>
      <c r="DRE13" s="246"/>
      <c r="DRF13" s="246"/>
      <c r="DRG13" s="246"/>
      <c r="DRH13" s="246"/>
      <c r="DRI13" s="246"/>
      <c r="DRJ13" s="246"/>
      <c r="DRK13" s="246"/>
      <c r="DRL13" s="246"/>
      <c r="DRM13" s="246"/>
      <c r="DRN13" s="246"/>
      <c r="DRO13" s="246"/>
      <c r="DRP13" s="246"/>
      <c r="DRQ13" s="246"/>
      <c r="DRR13" s="246"/>
      <c r="DRS13" s="246"/>
      <c r="DRT13" s="246"/>
      <c r="DRU13" s="246"/>
      <c r="DRV13" s="246"/>
      <c r="DRW13" s="246"/>
      <c r="DRX13" s="246"/>
      <c r="DRY13" s="246"/>
      <c r="DRZ13" s="246"/>
      <c r="DSA13" s="246"/>
      <c r="DSB13" s="246"/>
      <c r="DSC13" s="246"/>
      <c r="DSD13" s="246"/>
      <c r="DSE13" s="246"/>
      <c r="DSF13" s="246"/>
      <c r="DSG13" s="246"/>
      <c r="DSH13" s="246"/>
      <c r="DSI13" s="246"/>
      <c r="DSJ13" s="246"/>
      <c r="DSK13" s="246"/>
      <c r="DSL13" s="246"/>
      <c r="DSM13" s="246"/>
      <c r="DSN13" s="246"/>
      <c r="DSO13" s="246"/>
      <c r="DSP13" s="246"/>
      <c r="DSQ13" s="246"/>
      <c r="DSR13" s="246"/>
      <c r="DSS13" s="246"/>
      <c r="DST13" s="246"/>
      <c r="DSU13" s="246"/>
      <c r="DSV13" s="246"/>
      <c r="DSW13" s="246"/>
      <c r="DSX13" s="246"/>
      <c r="DSY13" s="246"/>
      <c r="DSZ13" s="246"/>
      <c r="DTA13" s="246"/>
      <c r="DTB13" s="246"/>
      <c r="DTC13" s="246"/>
      <c r="DTD13" s="246"/>
      <c r="DTE13" s="246"/>
      <c r="DTF13" s="246"/>
      <c r="DTG13" s="246"/>
      <c r="DTH13" s="246"/>
      <c r="DTI13" s="246"/>
      <c r="DTJ13" s="246"/>
      <c r="DTK13" s="246"/>
      <c r="DTL13" s="246"/>
      <c r="DTM13" s="246"/>
      <c r="DTN13" s="246"/>
      <c r="DTO13" s="246"/>
      <c r="DTP13" s="246"/>
      <c r="DTQ13" s="246"/>
      <c r="DTR13" s="246"/>
      <c r="DTS13" s="246"/>
      <c r="DTT13" s="246"/>
      <c r="DTU13" s="246"/>
      <c r="DTV13" s="246"/>
      <c r="DTW13" s="246"/>
      <c r="DTX13" s="246"/>
      <c r="DTY13" s="246"/>
      <c r="DTZ13" s="246"/>
      <c r="DUA13" s="246"/>
      <c r="DUB13" s="246"/>
      <c r="DUC13" s="246"/>
      <c r="DUD13" s="246"/>
      <c r="DUE13" s="246"/>
      <c r="DUF13" s="246"/>
      <c r="DUG13" s="246"/>
      <c r="DUH13" s="246"/>
      <c r="DUI13" s="246"/>
      <c r="DUJ13" s="246"/>
      <c r="DUK13" s="246"/>
      <c r="DUL13" s="246"/>
      <c r="DUM13" s="246"/>
      <c r="DUN13" s="246"/>
      <c r="DUO13" s="246"/>
      <c r="DUP13" s="246"/>
      <c r="DUQ13" s="246"/>
      <c r="DUR13" s="246"/>
      <c r="DUS13" s="246"/>
      <c r="DUT13" s="246"/>
      <c r="DUU13" s="246"/>
      <c r="DUV13" s="246"/>
      <c r="DUW13" s="246"/>
      <c r="DUX13" s="246"/>
      <c r="DUY13" s="246"/>
      <c r="DUZ13" s="246"/>
      <c r="DVA13" s="246"/>
      <c r="DVB13" s="246"/>
      <c r="DVC13" s="246"/>
      <c r="DVD13" s="246"/>
      <c r="DVE13" s="246"/>
      <c r="DVF13" s="246"/>
      <c r="DVG13" s="246"/>
      <c r="DVH13" s="246"/>
      <c r="DVI13" s="246"/>
      <c r="DVJ13" s="246"/>
      <c r="DVK13" s="246"/>
      <c r="DVL13" s="246"/>
      <c r="DVM13" s="246"/>
      <c r="DVN13" s="246"/>
      <c r="DVO13" s="246"/>
      <c r="DVP13" s="246"/>
      <c r="DVQ13" s="246"/>
      <c r="DVR13" s="246"/>
      <c r="DVS13" s="246"/>
      <c r="DVT13" s="246"/>
      <c r="DVU13" s="246"/>
      <c r="DVV13" s="246"/>
      <c r="DVW13" s="246"/>
      <c r="DVX13" s="246"/>
      <c r="DVY13" s="246"/>
      <c r="DVZ13" s="246"/>
      <c r="DWA13" s="246"/>
      <c r="DWB13" s="246"/>
      <c r="DWC13" s="246"/>
      <c r="DWD13" s="246"/>
      <c r="DWE13" s="246"/>
      <c r="DWF13" s="246"/>
      <c r="DWG13" s="246"/>
      <c r="DWH13" s="246"/>
      <c r="DWI13" s="246"/>
      <c r="DWJ13" s="246"/>
      <c r="DWK13" s="246"/>
      <c r="DWL13" s="246"/>
      <c r="DWM13" s="246"/>
      <c r="DWN13" s="246"/>
      <c r="DWO13" s="246"/>
      <c r="DWP13" s="246"/>
      <c r="DWQ13" s="246"/>
      <c r="DWR13" s="246"/>
      <c r="DWS13" s="246"/>
      <c r="DWT13" s="246"/>
      <c r="DWU13" s="246"/>
      <c r="DWV13" s="246"/>
      <c r="DWW13" s="246"/>
      <c r="DWX13" s="246"/>
      <c r="DWY13" s="246"/>
      <c r="DWZ13" s="246"/>
      <c r="DXA13" s="246"/>
      <c r="DXB13" s="246"/>
      <c r="DXC13" s="246"/>
      <c r="DXD13" s="246"/>
      <c r="DXE13" s="246"/>
      <c r="DXF13" s="246"/>
      <c r="DXG13" s="246"/>
      <c r="DXH13" s="246"/>
      <c r="DXI13" s="246"/>
      <c r="DXJ13" s="246"/>
      <c r="DXK13" s="246"/>
      <c r="DXL13" s="246"/>
      <c r="DXM13" s="246"/>
      <c r="DXN13" s="246"/>
      <c r="DXO13" s="246"/>
      <c r="DXP13" s="246"/>
      <c r="DXQ13" s="246"/>
      <c r="DXR13" s="246"/>
      <c r="DXS13" s="246"/>
      <c r="DXT13" s="246"/>
      <c r="DXU13" s="246"/>
      <c r="DXV13" s="246"/>
      <c r="DXW13" s="246"/>
      <c r="DXX13" s="246"/>
      <c r="DXY13" s="246"/>
      <c r="DXZ13" s="246"/>
      <c r="DYA13" s="246"/>
      <c r="DYB13" s="246"/>
      <c r="DYC13" s="246"/>
      <c r="DYD13" s="246"/>
      <c r="DYE13" s="246"/>
      <c r="DYF13" s="246"/>
      <c r="DYG13" s="246"/>
      <c r="DYH13" s="246"/>
      <c r="DYI13" s="246"/>
      <c r="DYJ13" s="246"/>
      <c r="DYK13" s="246"/>
      <c r="DYL13" s="246"/>
      <c r="DYM13" s="246"/>
      <c r="DYN13" s="246"/>
      <c r="DYO13" s="246"/>
      <c r="DYP13" s="246"/>
      <c r="DYQ13" s="246"/>
      <c r="DYR13" s="246"/>
      <c r="DYS13" s="246"/>
      <c r="DYT13" s="246"/>
      <c r="DYU13" s="246"/>
      <c r="DYV13" s="246"/>
      <c r="DYW13" s="246"/>
      <c r="DYX13" s="246"/>
      <c r="DYY13" s="246"/>
      <c r="DYZ13" s="246"/>
      <c r="DZA13" s="246"/>
      <c r="DZB13" s="246"/>
      <c r="DZC13" s="246"/>
      <c r="DZD13" s="246"/>
      <c r="DZE13" s="246"/>
      <c r="DZF13" s="246"/>
      <c r="DZG13" s="246"/>
      <c r="DZH13" s="246"/>
      <c r="DZI13" s="246"/>
      <c r="DZJ13" s="246"/>
      <c r="DZK13" s="246"/>
      <c r="DZL13" s="246"/>
      <c r="DZM13" s="246"/>
      <c r="DZN13" s="246"/>
      <c r="DZO13" s="246"/>
      <c r="DZP13" s="246"/>
      <c r="DZQ13" s="246"/>
      <c r="DZR13" s="246"/>
      <c r="DZS13" s="246"/>
      <c r="DZT13" s="246"/>
      <c r="DZU13" s="246"/>
      <c r="DZV13" s="246"/>
      <c r="DZW13" s="246"/>
      <c r="DZX13" s="246"/>
      <c r="DZY13" s="246"/>
      <c r="DZZ13" s="246"/>
      <c r="EAA13" s="246"/>
      <c r="EAB13" s="246"/>
      <c r="EAC13" s="246"/>
      <c r="EAD13" s="246"/>
      <c r="EAE13" s="246"/>
      <c r="EAF13" s="246"/>
      <c r="EAG13" s="246"/>
      <c r="EAH13" s="246"/>
      <c r="EAI13" s="246"/>
      <c r="EAJ13" s="246"/>
      <c r="EAK13" s="246"/>
      <c r="EAL13" s="246"/>
      <c r="EAM13" s="246"/>
      <c r="EAN13" s="246"/>
      <c r="EAO13" s="246"/>
      <c r="EAP13" s="246"/>
      <c r="EAQ13" s="246"/>
      <c r="EAR13" s="246"/>
      <c r="EAS13" s="246"/>
      <c r="EAT13" s="246"/>
      <c r="EAU13" s="246"/>
      <c r="EAV13" s="246"/>
      <c r="EAW13" s="246"/>
      <c r="EAX13" s="246"/>
      <c r="EAY13" s="246"/>
      <c r="EAZ13" s="246"/>
      <c r="EBA13" s="246"/>
      <c r="EBB13" s="246"/>
      <c r="EBC13" s="246"/>
      <c r="EBD13" s="246"/>
      <c r="EBE13" s="246"/>
      <c r="EBF13" s="246"/>
      <c r="EBG13" s="246"/>
      <c r="EBH13" s="246"/>
      <c r="EBI13" s="246"/>
      <c r="EBJ13" s="246"/>
      <c r="EBK13" s="246"/>
      <c r="EBL13" s="246"/>
      <c r="EBM13" s="246"/>
      <c r="EBN13" s="246"/>
      <c r="EBO13" s="246"/>
      <c r="EBP13" s="246"/>
      <c r="EBQ13" s="246"/>
      <c r="EBR13" s="246"/>
      <c r="EBS13" s="246"/>
      <c r="EBT13" s="246"/>
      <c r="EBU13" s="246"/>
      <c r="EBV13" s="246"/>
      <c r="EBW13" s="246"/>
      <c r="EBX13" s="246"/>
      <c r="EBY13" s="246"/>
      <c r="EBZ13" s="246"/>
      <c r="ECA13" s="246"/>
      <c r="ECB13" s="246"/>
      <c r="ECC13" s="246"/>
      <c r="ECD13" s="246"/>
      <c r="ECE13" s="246"/>
      <c r="ECF13" s="246"/>
      <c r="ECG13" s="246"/>
      <c r="ECH13" s="246"/>
      <c r="ECI13" s="246"/>
      <c r="ECJ13" s="246"/>
      <c r="ECK13" s="246"/>
      <c r="ECL13" s="246"/>
      <c r="ECM13" s="246"/>
      <c r="ECN13" s="246"/>
      <c r="ECO13" s="246"/>
      <c r="ECP13" s="246"/>
      <c r="ECQ13" s="246"/>
      <c r="ECR13" s="246"/>
      <c r="ECS13" s="246"/>
      <c r="ECT13" s="246"/>
      <c r="ECU13" s="246"/>
      <c r="ECV13" s="246"/>
      <c r="ECW13" s="246"/>
      <c r="ECX13" s="246"/>
      <c r="ECY13" s="246"/>
      <c r="ECZ13" s="246"/>
      <c r="EDA13" s="246"/>
      <c r="EDB13" s="246"/>
      <c r="EDC13" s="246"/>
      <c r="EDD13" s="246"/>
      <c r="EDE13" s="246"/>
      <c r="EDF13" s="246"/>
      <c r="EDG13" s="246"/>
      <c r="EDH13" s="246"/>
      <c r="EDI13" s="246"/>
      <c r="EDJ13" s="246"/>
      <c r="EDK13" s="246"/>
      <c r="EDL13" s="246"/>
      <c r="EDM13" s="246"/>
      <c r="EDN13" s="246"/>
      <c r="EDO13" s="246"/>
      <c r="EDP13" s="246"/>
      <c r="EDQ13" s="246"/>
      <c r="EDR13" s="246"/>
      <c r="EDS13" s="246"/>
      <c r="EDT13" s="246"/>
      <c r="EDU13" s="246"/>
      <c r="EDV13" s="246"/>
      <c r="EDW13" s="246"/>
      <c r="EDX13" s="246"/>
      <c r="EDY13" s="246"/>
      <c r="EDZ13" s="246"/>
      <c r="EEA13" s="246"/>
      <c r="EEB13" s="246"/>
      <c r="EEC13" s="246"/>
      <c r="EED13" s="246"/>
      <c r="EEE13" s="246"/>
      <c r="EEF13" s="246"/>
      <c r="EEG13" s="246"/>
      <c r="EEH13" s="246"/>
      <c r="EEI13" s="246"/>
      <c r="EEJ13" s="246"/>
      <c r="EEK13" s="246"/>
      <c r="EEL13" s="246"/>
      <c r="EEM13" s="246"/>
      <c r="EEN13" s="246"/>
      <c r="EEO13" s="246"/>
      <c r="EEP13" s="246"/>
      <c r="EEQ13" s="246"/>
      <c r="EER13" s="246"/>
      <c r="EES13" s="246"/>
      <c r="EET13" s="246"/>
      <c r="EEU13" s="246"/>
      <c r="EEV13" s="246"/>
      <c r="EEW13" s="246"/>
      <c r="EEX13" s="246"/>
      <c r="EEY13" s="246"/>
      <c r="EEZ13" s="246"/>
      <c r="EFA13" s="246"/>
      <c r="EFB13" s="246"/>
      <c r="EFC13" s="246"/>
      <c r="EFD13" s="246"/>
      <c r="EFE13" s="246"/>
      <c r="EFF13" s="246"/>
      <c r="EFG13" s="246"/>
      <c r="EFH13" s="246"/>
      <c r="EFI13" s="246"/>
      <c r="EFJ13" s="246"/>
      <c r="EFK13" s="246"/>
      <c r="EFL13" s="246"/>
      <c r="EFM13" s="246"/>
      <c r="EFN13" s="246"/>
      <c r="EFO13" s="246"/>
      <c r="EFP13" s="246"/>
      <c r="EFQ13" s="246"/>
      <c r="EFR13" s="246"/>
      <c r="EFS13" s="246"/>
      <c r="EFT13" s="246"/>
      <c r="EFU13" s="246"/>
      <c r="EFV13" s="246"/>
      <c r="EFW13" s="246"/>
      <c r="EFX13" s="246"/>
      <c r="EFY13" s="246"/>
      <c r="EFZ13" s="246"/>
      <c r="EGA13" s="246"/>
      <c r="EGB13" s="246"/>
      <c r="EGC13" s="246"/>
      <c r="EGD13" s="246"/>
      <c r="EGE13" s="246"/>
      <c r="EGF13" s="246"/>
      <c r="EGG13" s="246"/>
      <c r="EGH13" s="246"/>
      <c r="EGI13" s="246"/>
      <c r="EGJ13" s="246"/>
      <c r="EGK13" s="246"/>
      <c r="EGL13" s="246"/>
      <c r="EGM13" s="246"/>
      <c r="EGN13" s="246"/>
      <c r="EGO13" s="246"/>
      <c r="EGP13" s="246"/>
      <c r="EGQ13" s="246"/>
      <c r="EGR13" s="246"/>
      <c r="EGS13" s="246"/>
      <c r="EGT13" s="246"/>
      <c r="EGU13" s="246"/>
      <c r="EGV13" s="246"/>
      <c r="EGW13" s="246"/>
      <c r="EGX13" s="246"/>
      <c r="EGY13" s="246"/>
      <c r="EGZ13" s="246"/>
      <c r="EHA13" s="246"/>
      <c r="EHB13" s="246"/>
      <c r="EHC13" s="246"/>
      <c r="EHD13" s="246"/>
      <c r="EHE13" s="246"/>
      <c r="EHF13" s="246"/>
      <c r="EHG13" s="246"/>
      <c r="EHH13" s="246"/>
      <c r="EHI13" s="246"/>
      <c r="EHJ13" s="246"/>
      <c r="EHK13" s="246"/>
      <c r="EHL13" s="246"/>
      <c r="EHM13" s="246"/>
      <c r="EHN13" s="246"/>
      <c r="EHO13" s="246"/>
      <c r="EHP13" s="246"/>
      <c r="EHQ13" s="246"/>
      <c r="EHR13" s="246"/>
      <c r="EHS13" s="246"/>
      <c r="EHT13" s="246"/>
      <c r="EHU13" s="246"/>
      <c r="EHV13" s="246"/>
      <c r="EHW13" s="246"/>
      <c r="EHX13" s="246"/>
      <c r="EHY13" s="246"/>
      <c r="EHZ13" s="246"/>
      <c r="EIA13" s="246"/>
      <c r="EIB13" s="246"/>
      <c r="EIC13" s="246"/>
      <c r="EID13" s="246"/>
      <c r="EIE13" s="246"/>
      <c r="EIF13" s="246"/>
      <c r="EIG13" s="246"/>
      <c r="EIH13" s="246"/>
      <c r="EII13" s="246"/>
      <c r="EIJ13" s="246"/>
      <c r="EIK13" s="246"/>
      <c r="EIL13" s="246"/>
      <c r="EIM13" s="246"/>
      <c r="EIN13" s="246"/>
      <c r="EIO13" s="246"/>
      <c r="EIP13" s="246"/>
      <c r="EIQ13" s="246"/>
      <c r="EIR13" s="246"/>
      <c r="EIS13" s="246"/>
      <c r="EIT13" s="246"/>
      <c r="EIU13" s="246"/>
      <c r="EIV13" s="246"/>
      <c r="EIW13" s="246"/>
      <c r="EIX13" s="246"/>
      <c r="EIY13" s="246"/>
      <c r="EIZ13" s="246"/>
      <c r="EJA13" s="246"/>
      <c r="EJB13" s="246"/>
      <c r="EJC13" s="246"/>
      <c r="EJD13" s="246"/>
      <c r="EJE13" s="246"/>
      <c r="EJF13" s="246"/>
      <c r="EJG13" s="246"/>
      <c r="EJH13" s="246"/>
      <c r="EJI13" s="246"/>
      <c r="EJJ13" s="246"/>
      <c r="EJK13" s="246"/>
      <c r="EJL13" s="246"/>
      <c r="EJM13" s="246"/>
      <c r="EJN13" s="246"/>
      <c r="EJO13" s="246"/>
      <c r="EJP13" s="246"/>
      <c r="EJQ13" s="246"/>
      <c r="EJR13" s="246"/>
      <c r="EJS13" s="246"/>
      <c r="EJT13" s="246"/>
      <c r="EJU13" s="246"/>
      <c r="EJV13" s="246"/>
      <c r="EJW13" s="246"/>
      <c r="EJX13" s="246"/>
      <c r="EJY13" s="246"/>
      <c r="EJZ13" s="246"/>
      <c r="EKA13" s="246"/>
      <c r="EKB13" s="246"/>
      <c r="EKC13" s="246"/>
      <c r="EKD13" s="246"/>
      <c r="EKE13" s="246"/>
      <c r="EKF13" s="246"/>
      <c r="EKG13" s="246"/>
      <c r="EKH13" s="246"/>
      <c r="EKI13" s="246"/>
      <c r="EKJ13" s="246"/>
      <c r="EKK13" s="246"/>
      <c r="EKL13" s="246"/>
      <c r="EKM13" s="246"/>
      <c r="EKN13" s="246"/>
      <c r="EKO13" s="246"/>
      <c r="EKP13" s="246"/>
      <c r="EKQ13" s="246"/>
      <c r="EKR13" s="246"/>
      <c r="EKS13" s="246"/>
      <c r="EKT13" s="246"/>
      <c r="EKU13" s="246"/>
      <c r="EKV13" s="246"/>
      <c r="EKW13" s="246"/>
      <c r="EKX13" s="246"/>
      <c r="EKY13" s="246"/>
      <c r="EKZ13" s="246"/>
      <c r="ELA13" s="246"/>
      <c r="ELB13" s="246"/>
      <c r="ELC13" s="246"/>
      <c r="ELD13" s="246"/>
      <c r="ELE13" s="246"/>
      <c r="ELF13" s="246"/>
      <c r="ELG13" s="246"/>
      <c r="ELH13" s="246"/>
      <c r="ELI13" s="246"/>
      <c r="ELJ13" s="246"/>
      <c r="ELK13" s="246"/>
      <c r="ELL13" s="246"/>
      <c r="ELM13" s="246"/>
      <c r="ELN13" s="246"/>
      <c r="ELO13" s="246"/>
      <c r="ELP13" s="246"/>
      <c r="ELQ13" s="246"/>
      <c r="ELR13" s="246"/>
      <c r="ELS13" s="246"/>
      <c r="ELT13" s="246"/>
      <c r="ELU13" s="246"/>
      <c r="ELV13" s="246"/>
      <c r="ELW13" s="246"/>
      <c r="ELX13" s="246"/>
      <c r="ELY13" s="246"/>
      <c r="ELZ13" s="246"/>
      <c r="EMA13" s="246"/>
      <c r="EMB13" s="246"/>
      <c r="EMC13" s="246"/>
      <c r="EMD13" s="246"/>
      <c r="EME13" s="246"/>
      <c r="EMF13" s="246"/>
      <c r="EMG13" s="246"/>
      <c r="EMH13" s="246"/>
      <c r="EMI13" s="246"/>
      <c r="EMJ13" s="246"/>
      <c r="EMK13" s="246"/>
      <c r="EML13" s="246"/>
      <c r="EMM13" s="246"/>
      <c r="EMN13" s="246"/>
      <c r="EMO13" s="246"/>
      <c r="EMP13" s="246"/>
      <c r="EMQ13" s="246"/>
      <c r="EMR13" s="246"/>
      <c r="EMS13" s="246"/>
      <c r="EMT13" s="246"/>
      <c r="EMU13" s="246"/>
      <c r="EMV13" s="246"/>
      <c r="EMW13" s="246"/>
      <c r="EMX13" s="246"/>
      <c r="EMY13" s="246"/>
      <c r="EMZ13" s="246"/>
      <c r="ENA13" s="246"/>
      <c r="ENB13" s="246"/>
      <c r="ENC13" s="246"/>
      <c r="END13" s="246"/>
      <c r="ENE13" s="246"/>
      <c r="ENF13" s="246"/>
      <c r="ENG13" s="246"/>
      <c r="ENH13" s="246"/>
      <c r="ENI13" s="246"/>
      <c r="ENJ13" s="246"/>
      <c r="ENK13" s="246"/>
      <c r="ENL13" s="246"/>
      <c r="ENM13" s="246"/>
      <c r="ENN13" s="246"/>
      <c r="ENO13" s="246"/>
      <c r="ENP13" s="246"/>
      <c r="ENQ13" s="246"/>
      <c r="ENR13" s="246"/>
      <c r="ENS13" s="246"/>
      <c r="ENT13" s="246"/>
      <c r="ENU13" s="246"/>
      <c r="ENV13" s="246"/>
      <c r="ENW13" s="246"/>
      <c r="ENX13" s="246"/>
      <c r="ENY13" s="246"/>
      <c r="ENZ13" s="246"/>
      <c r="EOA13" s="246"/>
      <c r="EOB13" s="246"/>
      <c r="EOC13" s="246"/>
      <c r="EOD13" s="246"/>
      <c r="EOE13" s="246"/>
      <c r="EOF13" s="246"/>
      <c r="EOG13" s="246"/>
      <c r="EOH13" s="246"/>
      <c r="EOI13" s="246"/>
      <c r="EOJ13" s="246"/>
      <c r="EOK13" s="246"/>
      <c r="EOL13" s="246"/>
      <c r="EOM13" s="246"/>
      <c r="EON13" s="246"/>
      <c r="EOO13" s="246"/>
      <c r="EOP13" s="246"/>
      <c r="EOQ13" s="246"/>
      <c r="EOR13" s="246"/>
      <c r="EOS13" s="246"/>
      <c r="EOT13" s="246"/>
      <c r="EOU13" s="246"/>
      <c r="EOV13" s="246"/>
      <c r="EOW13" s="246"/>
      <c r="EOX13" s="246"/>
      <c r="EOY13" s="246"/>
      <c r="EOZ13" s="246"/>
      <c r="EPA13" s="246"/>
      <c r="EPB13" s="246"/>
      <c r="EPC13" s="246"/>
      <c r="EPD13" s="246"/>
      <c r="EPE13" s="246"/>
      <c r="EPF13" s="246"/>
      <c r="EPG13" s="246"/>
      <c r="EPH13" s="246"/>
      <c r="EPI13" s="246"/>
      <c r="EPJ13" s="246"/>
      <c r="EPK13" s="246"/>
      <c r="EPL13" s="246"/>
      <c r="EPM13" s="246"/>
      <c r="EPN13" s="246"/>
      <c r="EPO13" s="246"/>
      <c r="EPP13" s="246"/>
      <c r="EPQ13" s="246"/>
      <c r="EPR13" s="246"/>
      <c r="EPS13" s="246"/>
      <c r="EPT13" s="246"/>
      <c r="EPU13" s="246"/>
      <c r="EPV13" s="246"/>
      <c r="EPW13" s="246"/>
      <c r="EPX13" s="246"/>
      <c r="EPY13" s="246"/>
      <c r="EPZ13" s="246"/>
      <c r="EQA13" s="246"/>
      <c r="EQB13" s="246"/>
      <c r="EQC13" s="246"/>
      <c r="EQD13" s="246"/>
      <c r="EQE13" s="246"/>
      <c r="EQF13" s="246"/>
      <c r="EQG13" s="246"/>
      <c r="EQH13" s="246"/>
      <c r="EQI13" s="246"/>
      <c r="EQJ13" s="246"/>
      <c r="EQK13" s="246"/>
      <c r="EQL13" s="246"/>
      <c r="EQM13" s="246"/>
      <c r="EQN13" s="246"/>
      <c r="EQO13" s="246"/>
      <c r="EQP13" s="246"/>
      <c r="EQQ13" s="246"/>
      <c r="EQR13" s="246"/>
      <c r="EQS13" s="246"/>
      <c r="EQT13" s="246"/>
      <c r="EQU13" s="246"/>
      <c r="EQV13" s="246"/>
      <c r="EQW13" s="246"/>
      <c r="EQX13" s="246"/>
      <c r="EQY13" s="246"/>
      <c r="EQZ13" s="246"/>
      <c r="ERA13" s="246"/>
      <c r="ERB13" s="246"/>
      <c r="ERC13" s="246"/>
      <c r="ERD13" s="246"/>
      <c r="ERE13" s="246"/>
      <c r="ERF13" s="246"/>
      <c r="ERG13" s="246"/>
      <c r="ERH13" s="246"/>
      <c r="ERI13" s="246"/>
      <c r="ERJ13" s="246"/>
      <c r="ERK13" s="246"/>
      <c r="ERL13" s="246"/>
      <c r="ERM13" s="246"/>
      <c r="ERN13" s="246"/>
      <c r="ERO13" s="246"/>
      <c r="ERP13" s="246"/>
      <c r="ERQ13" s="246"/>
      <c r="ERR13" s="246"/>
      <c r="ERS13" s="246"/>
      <c r="ERT13" s="246"/>
      <c r="ERU13" s="246"/>
      <c r="ERV13" s="246"/>
      <c r="ERW13" s="246"/>
      <c r="ERX13" s="246"/>
      <c r="ERY13" s="246"/>
      <c r="ERZ13" s="246"/>
      <c r="ESA13" s="246"/>
      <c r="ESB13" s="246"/>
      <c r="ESC13" s="246"/>
      <c r="ESD13" s="246"/>
      <c r="ESE13" s="246"/>
      <c r="ESF13" s="246"/>
      <c r="ESG13" s="246"/>
      <c r="ESH13" s="246"/>
      <c r="ESI13" s="246"/>
      <c r="ESJ13" s="246"/>
      <c r="ESK13" s="246"/>
      <c r="ESL13" s="246"/>
      <c r="ESM13" s="246"/>
      <c r="ESN13" s="246"/>
      <c r="ESO13" s="246"/>
      <c r="ESP13" s="246"/>
      <c r="ESQ13" s="246"/>
      <c r="ESR13" s="246"/>
      <c r="ESS13" s="246"/>
      <c r="EST13" s="246"/>
      <c r="ESU13" s="246"/>
      <c r="ESV13" s="246"/>
      <c r="ESW13" s="246"/>
      <c r="ESX13" s="246"/>
      <c r="ESY13" s="246"/>
      <c r="ESZ13" s="246"/>
      <c r="ETA13" s="246"/>
      <c r="ETB13" s="246"/>
      <c r="ETC13" s="246"/>
      <c r="ETD13" s="246"/>
      <c r="ETE13" s="246"/>
      <c r="ETF13" s="246"/>
      <c r="ETG13" s="246"/>
      <c r="ETH13" s="246"/>
      <c r="ETI13" s="246"/>
      <c r="ETJ13" s="246"/>
      <c r="ETK13" s="246"/>
      <c r="ETL13" s="246"/>
      <c r="ETM13" s="246"/>
      <c r="ETN13" s="246"/>
      <c r="ETO13" s="246"/>
      <c r="ETP13" s="246"/>
      <c r="ETQ13" s="246"/>
      <c r="ETR13" s="246"/>
      <c r="ETS13" s="246"/>
      <c r="ETT13" s="246"/>
      <c r="ETU13" s="246"/>
      <c r="ETV13" s="246"/>
      <c r="ETW13" s="246"/>
      <c r="ETX13" s="246"/>
      <c r="ETY13" s="246"/>
      <c r="ETZ13" s="246"/>
      <c r="EUA13" s="246"/>
      <c r="EUB13" s="246"/>
      <c r="EUC13" s="246"/>
      <c r="EUD13" s="246"/>
      <c r="EUE13" s="246"/>
      <c r="EUF13" s="246"/>
      <c r="EUG13" s="246"/>
      <c r="EUH13" s="246"/>
      <c r="EUI13" s="246"/>
      <c r="EUJ13" s="246"/>
      <c r="EUK13" s="246"/>
      <c r="EUL13" s="246"/>
      <c r="EUM13" s="246"/>
      <c r="EUN13" s="246"/>
      <c r="EUO13" s="246"/>
      <c r="EUP13" s="246"/>
      <c r="EUQ13" s="246"/>
      <c r="EUR13" s="246"/>
      <c r="EUS13" s="246"/>
      <c r="EUT13" s="246"/>
      <c r="EUU13" s="246"/>
      <c r="EUV13" s="246"/>
      <c r="EUW13" s="246"/>
      <c r="EUX13" s="246"/>
      <c r="EUY13" s="246"/>
      <c r="EUZ13" s="246"/>
      <c r="EVA13" s="246"/>
      <c r="EVB13" s="246"/>
      <c r="EVC13" s="246"/>
      <c r="EVD13" s="246"/>
      <c r="EVE13" s="246"/>
      <c r="EVF13" s="246"/>
      <c r="EVG13" s="246"/>
      <c r="EVH13" s="246"/>
      <c r="EVI13" s="246"/>
      <c r="EVJ13" s="246"/>
      <c r="EVK13" s="246"/>
      <c r="EVL13" s="246"/>
      <c r="EVM13" s="246"/>
      <c r="EVN13" s="246"/>
      <c r="EVO13" s="246"/>
      <c r="EVP13" s="246"/>
      <c r="EVQ13" s="246"/>
      <c r="EVR13" s="246"/>
      <c r="EVS13" s="246"/>
      <c r="EVT13" s="246"/>
      <c r="EVU13" s="246"/>
      <c r="EVV13" s="246"/>
      <c r="EVW13" s="246"/>
      <c r="EVX13" s="246"/>
      <c r="EVY13" s="246"/>
      <c r="EVZ13" s="246"/>
      <c r="EWA13" s="246"/>
      <c r="EWB13" s="246"/>
      <c r="EWC13" s="246"/>
      <c r="EWD13" s="246"/>
      <c r="EWE13" s="246"/>
      <c r="EWF13" s="246"/>
      <c r="EWG13" s="246"/>
      <c r="EWH13" s="246"/>
      <c r="EWI13" s="246"/>
      <c r="EWJ13" s="246"/>
      <c r="EWK13" s="246"/>
      <c r="EWL13" s="246"/>
      <c r="EWM13" s="246"/>
      <c r="EWN13" s="246"/>
      <c r="EWO13" s="246"/>
      <c r="EWP13" s="246"/>
      <c r="EWQ13" s="246"/>
      <c r="EWR13" s="246"/>
      <c r="EWS13" s="246"/>
      <c r="EWT13" s="246"/>
      <c r="EWU13" s="246"/>
      <c r="EWV13" s="246"/>
      <c r="EWW13" s="246"/>
      <c r="EWX13" s="246"/>
      <c r="EWY13" s="246"/>
      <c r="EWZ13" s="246"/>
      <c r="EXA13" s="246"/>
      <c r="EXB13" s="246"/>
      <c r="EXC13" s="246"/>
      <c r="EXD13" s="246"/>
      <c r="EXE13" s="246"/>
      <c r="EXF13" s="246"/>
      <c r="EXG13" s="246"/>
      <c r="EXH13" s="246"/>
      <c r="EXI13" s="246"/>
      <c r="EXJ13" s="246"/>
      <c r="EXK13" s="246"/>
      <c r="EXL13" s="246"/>
      <c r="EXM13" s="246"/>
      <c r="EXN13" s="246"/>
      <c r="EXO13" s="246"/>
      <c r="EXP13" s="246"/>
      <c r="EXQ13" s="246"/>
      <c r="EXR13" s="246"/>
      <c r="EXS13" s="246"/>
      <c r="EXT13" s="246"/>
      <c r="EXU13" s="246"/>
      <c r="EXV13" s="246"/>
      <c r="EXW13" s="246"/>
      <c r="EXX13" s="246"/>
      <c r="EXY13" s="246"/>
      <c r="EXZ13" s="246"/>
      <c r="EYA13" s="246"/>
      <c r="EYB13" s="246"/>
      <c r="EYC13" s="246"/>
      <c r="EYD13" s="246"/>
      <c r="EYE13" s="246"/>
      <c r="EYF13" s="246"/>
      <c r="EYG13" s="246"/>
      <c r="EYH13" s="246"/>
      <c r="EYI13" s="246"/>
      <c r="EYJ13" s="246"/>
      <c r="EYK13" s="246"/>
      <c r="EYL13" s="246"/>
      <c r="EYM13" s="246"/>
      <c r="EYN13" s="246"/>
      <c r="EYO13" s="246"/>
      <c r="EYP13" s="246"/>
      <c r="EYQ13" s="246"/>
      <c r="EYR13" s="246"/>
      <c r="EYS13" s="246"/>
      <c r="EYT13" s="246"/>
      <c r="EYU13" s="246"/>
      <c r="EYV13" s="246"/>
      <c r="EYW13" s="246"/>
      <c r="EYX13" s="246"/>
      <c r="EYY13" s="246"/>
      <c r="EYZ13" s="246"/>
      <c r="EZA13" s="246"/>
      <c r="EZB13" s="246"/>
      <c r="EZC13" s="246"/>
      <c r="EZD13" s="246"/>
      <c r="EZE13" s="246"/>
      <c r="EZF13" s="246"/>
      <c r="EZG13" s="246"/>
      <c r="EZH13" s="246"/>
      <c r="EZI13" s="246"/>
      <c r="EZJ13" s="246"/>
      <c r="EZK13" s="246"/>
      <c r="EZL13" s="246"/>
      <c r="EZM13" s="246"/>
      <c r="EZN13" s="246"/>
      <c r="EZO13" s="246"/>
      <c r="EZP13" s="246"/>
      <c r="EZQ13" s="246"/>
      <c r="EZR13" s="246"/>
      <c r="EZS13" s="246"/>
      <c r="EZT13" s="246"/>
      <c r="EZU13" s="246"/>
      <c r="EZV13" s="246"/>
      <c r="EZW13" s="246"/>
      <c r="EZX13" s="246"/>
      <c r="EZY13" s="246"/>
      <c r="EZZ13" s="246"/>
      <c r="FAA13" s="246"/>
      <c r="FAB13" s="246"/>
      <c r="FAC13" s="246"/>
      <c r="FAD13" s="246"/>
      <c r="FAE13" s="246"/>
      <c r="FAF13" s="246"/>
      <c r="FAG13" s="246"/>
      <c r="FAH13" s="246"/>
      <c r="FAI13" s="246"/>
      <c r="FAJ13" s="246"/>
      <c r="FAK13" s="246"/>
      <c r="FAL13" s="246"/>
      <c r="FAM13" s="246"/>
      <c r="FAN13" s="246"/>
      <c r="FAO13" s="246"/>
      <c r="FAP13" s="246"/>
      <c r="FAQ13" s="246"/>
      <c r="FAR13" s="246"/>
      <c r="FAS13" s="246"/>
      <c r="FAT13" s="246"/>
      <c r="FAU13" s="246"/>
      <c r="FAV13" s="246"/>
      <c r="FAW13" s="246"/>
      <c r="FAX13" s="246"/>
      <c r="FAY13" s="246"/>
      <c r="FAZ13" s="246"/>
      <c r="FBA13" s="246"/>
      <c r="FBB13" s="246"/>
      <c r="FBC13" s="246"/>
      <c r="FBD13" s="246"/>
      <c r="FBE13" s="246"/>
      <c r="FBF13" s="246"/>
      <c r="FBG13" s="246"/>
      <c r="FBH13" s="246"/>
      <c r="FBI13" s="246"/>
      <c r="FBJ13" s="246"/>
      <c r="FBK13" s="246"/>
      <c r="FBL13" s="246"/>
      <c r="FBM13" s="246"/>
      <c r="FBN13" s="246"/>
      <c r="FBO13" s="246"/>
      <c r="FBP13" s="246"/>
      <c r="FBQ13" s="246"/>
      <c r="FBR13" s="246"/>
      <c r="FBS13" s="246"/>
      <c r="FBT13" s="246"/>
      <c r="FBU13" s="246"/>
      <c r="FBV13" s="246"/>
      <c r="FBW13" s="246"/>
      <c r="FBX13" s="246"/>
      <c r="FBY13" s="246"/>
      <c r="FBZ13" s="246"/>
      <c r="FCA13" s="246"/>
      <c r="FCB13" s="246"/>
      <c r="FCC13" s="246"/>
      <c r="FCD13" s="246"/>
      <c r="FCE13" s="246"/>
      <c r="FCF13" s="246"/>
      <c r="FCG13" s="246"/>
      <c r="FCH13" s="246"/>
      <c r="FCI13" s="246"/>
      <c r="FCJ13" s="246"/>
      <c r="FCK13" s="246"/>
      <c r="FCL13" s="246"/>
      <c r="FCM13" s="246"/>
      <c r="FCN13" s="246"/>
      <c r="FCO13" s="246"/>
      <c r="FCP13" s="246"/>
      <c r="FCQ13" s="246"/>
      <c r="FCR13" s="246"/>
      <c r="FCS13" s="246"/>
      <c r="FCT13" s="246"/>
      <c r="FCU13" s="246"/>
      <c r="FCV13" s="246"/>
      <c r="FCW13" s="246"/>
      <c r="FCX13" s="246"/>
      <c r="FCY13" s="246"/>
      <c r="FCZ13" s="246"/>
      <c r="FDA13" s="246"/>
      <c r="FDB13" s="246"/>
      <c r="FDC13" s="246"/>
      <c r="FDD13" s="246"/>
      <c r="FDE13" s="246"/>
      <c r="FDF13" s="246"/>
      <c r="FDG13" s="246"/>
      <c r="FDH13" s="246"/>
      <c r="FDI13" s="246"/>
      <c r="FDJ13" s="246"/>
      <c r="FDK13" s="246"/>
      <c r="FDL13" s="246"/>
      <c r="FDM13" s="246"/>
      <c r="FDN13" s="246"/>
      <c r="FDO13" s="246"/>
      <c r="FDP13" s="246"/>
      <c r="FDQ13" s="246"/>
      <c r="FDR13" s="246"/>
      <c r="FDS13" s="246"/>
      <c r="FDT13" s="246"/>
      <c r="FDU13" s="246"/>
      <c r="FDV13" s="246"/>
      <c r="FDW13" s="246"/>
      <c r="FDX13" s="246"/>
      <c r="FDY13" s="246"/>
      <c r="FDZ13" s="246"/>
      <c r="FEA13" s="246"/>
      <c r="FEB13" s="246"/>
      <c r="FEC13" s="246"/>
      <c r="FED13" s="246"/>
      <c r="FEE13" s="246"/>
      <c r="FEF13" s="246"/>
      <c r="FEG13" s="246"/>
      <c r="FEH13" s="246"/>
      <c r="FEI13" s="246"/>
      <c r="FEJ13" s="246"/>
      <c r="FEK13" s="246"/>
      <c r="FEL13" s="246"/>
      <c r="FEM13" s="246"/>
      <c r="FEN13" s="246"/>
      <c r="FEO13" s="246"/>
      <c r="FEP13" s="246"/>
      <c r="FEQ13" s="246"/>
      <c r="FER13" s="246"/>
      <c r="FES13" s="246"/>
      <c r="FET13" s="246"/>
      <c r="FEU13" s="246"/>
      <c r="FEV13" s="246"/>
      <c r="FEW13" s="246"/>
      <c r="FEX13" s="246"/>
      <c r="FEY13" s="246"/>
      <c r="FEZ13" s="246"/>
      <c r="FFA13" s="246"/>
      <c r="FFB13" s="246"/>
      <c r="FFC13" s="246"/>
      <c r="FFD13" s="246"/>
      <c r="FFE13" s="246"/>
      <c r="FFF13" s="246"/>
      <c r="FFG13" s="246"/>
      <c r="FFH13" s="246"/>
      <c r="FFI13" s="246"/>
      <c r="FFJ13" s="246"/>
      <c r="FFK13" s="246"/>
      <c r="FFL13" s="246"/>
      <c r="FFM13" s="246"/>
      <c r="FFN13" s="246"/>
      <c r="FFO13" s="246"/>
      <c r="FFP13" s="246"/>
      <c r="FFQ13" s="246"/>
      <c r="FFR13" s="246"/>
      <c r="FFS13" s="246"/>
      <c r="FFT13" s="246"/>
      <c r="FFU13" s="246"/>
      <c r="FFV13" s="246"/>
      <c r="FFW13" s="246"/>
      <c r="FFX13" s="246"/>
      <c r="FFY13" s="246"/>
      <c r="FFZ13" s="246"/>
      <c r="FGA13" s="246"/>
      <c r="FGB13" s="246"/>
      <c r="FGC13" s="246"/>
      <c r="FGD13" s="246"/>
      <c r="FGE13" s="246"/>
      <c r="FGF13" s="246"/>
      <c r="FGG13" s="246"/>
      <c r="FGH13" s="246"/>
      <c r="FGI13" s="246"/>
      <c r="FGJ13" s="246"/>
      <c r="FGK13" s="246"/>
      <c r="FGL13" s="246"/>
      <c r="FGM13" s="246"/>
      <c r="FGN13" s="246"/>
      <c r="FGO13" s="246"/>
      <c r="FGP13" s="246"/>
      <c r="FGQ13" s="246"/>
      <c r="FGR13" s="246"/>
      <c r="FGS13" s="246"/>
      <c r="FGT13" s="246"/>
      <c r="FGU13" s="246"/>
      <c r="FGV13" s="246"/>
      <c r="FGW13" s="246"/>
      <c r="FGX13" s="246"/>
      <c r="FGY13" s="246"/>
      <c r="FGZ13" s="246"/>
      <c r="FHA13" s="246"/>
      <c r="FHB13" s="246"/>
      <c r="FHC13" s="246"/>
      <c r="FHD13" s="246"/>
      <c r="FHE13" s="246"/>
      <c r="FHF13" s="246"/>
      <c r="FHG13" s="246"/>
      <c r="FHH13" s="246"/>
      <c r="FHI13" s="246"/>
      <c r="FHJ13" s="246"/>
      <c r="FHK13" s="246"/>
      <c r="FHL13" s="246"/>
      <c r="FHM13" s="246"/>
      <c r="FHN13" s="246"/>
      <c r="FHO13" s="246"/>
      <c r="FHP13" s="246"/>
      <c r="FHQ13" s="246"/>
      <c r="FHR13" s="246"/>
      <c r="FHS13" s="246"/>
      <c r="FHT13" s="246"/>
      <c r="FHU13" s="246"/>
      <c r="FHV13" s="246"/>
      <c r="FHW13" s="246"/>
      <c r="FHX13" s="246"/>
      <c r="FHY13" s="246"/>
      <c r="FHZ13" s="246"/>
      <c r="FIA13" s="246"/>
      <c r="FIB13" s="246"/>
      <c r="FIC13" s="246"/>
      <c r="FID13" s="246"/>
      <c r="FIE13" s="246"/>
      <c r="FIF13" s="246"/>
      <c r="FIG13" s="246"/>
      <c r="FIH13" s="246"/>
      <c r="FII13" s="246"/>
      <c r="FIJ13" s="246"/>
      <c r="FIK13" s="246"/>
      <c r="FIL13" s="246"/>
      <c r="FIM13" s="246"/>
      <c r="FIN13" s="246"/>
      <c r="FIO13" s="246"/>
      <c r="FIP13" s="246"/>
      <c r="FIQ13" s="246"/>
      <c r="FIR13" s="246"/>
      <c r="FIS13" s="246"/>
      <c r="FIT13" s="246"/>
      <c r="FIU13" s="246"/>
      <c r="FIV13" s="246"/>
      <c r="FIW13" s="246"/>
      <c r="FIX13" s="246"/>
      <c r="FIY13" s="246"/>
      <c r="FIZ13" s="246"/>
      <c r="FJA13" s="246"/>
      <c r="FJB13" s="246"/>
      <c r="FJC13" s="246"/>
      <c r="FJD13" s="246"/>
      <c r="FJE13" s="246"/>
      <c r="FJF13" s="246"/>
      <c r="FJG13" s="246"/>
      <c r="FJH13" s="246"/>
      <c r="FJI13" s="246"/>
      <c r="FJJ13" s="246"/>
      <c r="FJK13" s="246"/>
      <c r="FJL13" s="246"/>
      <c r="FJM13" s="246"/>
      <c r="FJN13" s="246"/>
      <c r="FJO13" s="246"/>
      <c r="FJP13" s="246"/>
      <c r="FJQ13" s="246"/>
      <c r="FJR13" s="246"/>
      <c r="FJS13" s="246"/>
      <c r="FJT13" s="246"/>
      <c r="FJU13" s="246"/>
      <c r="FJV13" s="246"/>
      <c r="FJW13" s="246"/>
      <c r="FJX13" s="246"/>
      <c r="FJY13" s="246"/>
      <c r="FJZ13" s="246"/>
      <c r="FKA13" s="246"/>
      <c r="FKB13" s="246"/>
      <c r="FKC13" s="246"/>
      <c r="FKD13" s="246"/>
      <c r="FKE13" s="246"/>
      <c r="FKF13" s="246"/>
      <c r="FKG13" s="246"/>
      <c r="FKH13" s="246"/>
      <c r="FKI13" s="246"/>
      <c r="FKJ13" s="246"/>
      <c r="FKK13" s="246"/>
      <c r="FKL13" s="246"/>
      <c r="FKM13" s="246"/>
      <c r="FKN13" s="246"/>
      <c r="FKO13" s="246"/>
      <c r="FKP13" s="246"/>
      <c r="FKQ13" s="246"/>
      <c r="FKR13" s="246"/>
      <c r="FKS13" s="246"/>
      <c r="FKT13" s="246"/>
      <c r="FKU13" s="246"/>
      <c r="FKV13" s="246"/>
      <c r="FKW13" s="246"/>
      <c r="FKX13" s="246"/>
      <c r="FKY13" s="246"/>
      <c r="FKZ13" s="246"/>
      <c r="FLA13" s="246"/>
      <c r="FLB13" s="246"/>
      <c r="FLC13" s="246"/>
      <c r="FLD13" s="246"/>
      <c r="FLE13" s="246"/>
      <c r="FLF13" s="246"/>
      <c r="FLG13" s="246"/>
      <c r="FLH13" s="246"/>
      <c r="FLI13" s="246"/>
      <c r="FLJ13" s="246"/>
      <c r="FLK13" s="246"/>
      <c r="FLL13" s="246"/>
      <c r="FLM13" s="246"/>
      <c r="FLN13" s="246"/>
      <c r="FLO13" s="246"/>
      <c r="FLP13" s="246"/>
      <c r="FLQ13" s="246"/>
      <c r="FLR13" s="246"/>
      <c r="FLS13" s="246"/>
      <c r="FLT13" s="246"/>
      <c r="FLU13" s="246"/>
      <c r="FLV13" s="246"/>
      <c r="FLW13" s="246"/>
      <c r="FLX13" s="246"/>
      <c r="FLY13" s="246"/>
      <c r="FLZ13" s="246"/>
      <c r="FMA13" s="246"/>
      <c r="FMB13" s="246"/>
      <c r="FMC13" s="246"/>
      <c r="FMD13" s="246"/>
      <c r="FME13" s="246"/>
      <c r="FMF13" s="246"/>
      <c r="FMG13" s="246"/>
      <c r="FMH13" s="246"/>
      <c r="FMI13" s="246"/>
      <c r="FMJ13" s="246"/>
      <c r="FMK13" s="246"/>
      <c r="FML13" s="246"/>
      <c r="FMM13" s="246"/>
      <c r="FMN13" s="246"/>
      <c r="FMO13" s="246"/>
      <c r="FMP13" s="246"/>
      <c r="FMQ13" s="246"/>
      <c r="FMR13" s="246"/>
      <c r="FMS13" s="246"/>
      <c r="FMT13" s="246"/>
      <c r="FMU13" s="246"/>
      <c r="FMV13" s="246"/>
      <c r="FMW13" s="246"/>
      <c r="FMX13" s="246"/>
      <c r="FMY13" s="246"/>
      <c r="FMZ13" s="246"/>
      <c r="FNA13" s="246"/>
      <c r="FNB13" s="246"/>
      <c r="FNC13" s="246"/>
      <c r="FND13" s="246"/>
      <c r="FNE13" s="246"/>
      <c r="FNF13" s="246"/>
      <c r="FNG13" s="246"/>
      <c r="FNH13" s="246"/>
      <c r="FNI13" s="246"/>
      <c r="FNJ13" s="246"/>
      <c r="FNK13" s="246"/>
      <c r="FNL13" s="246"/>
      <c r="FNM13" s="246"/>
      <c r="FNN13" s="246"/>
      <c r="FNO13" s="246"/>
      <c r="FNP13" s="246"/>
      <c r="FNQ13" s="246"/>
      <c r="FNR13" s="246"/>
      <c r="FNS13" s="246"/>
      <c r="FNT13" s="246"/>
      <c r="FNU13" s="246"/>
      <c r="FNV13" s="246"/>
      <c r="FNW13" s="246"/>
      <c r="FNX13" s="246"/>
      <c r="FNY13" s="246"/>
      <c r="FNZ13" s="246"/>
      <c r="FOA13" s="246"/>
      <c r="FOB13" s="246"/>
      <c r="FOC13" s="246"/>
      <c r="FOD13" s="246"/>
      <c r="FOE13" s="246"/>
      <c r="FOF13" s="246"/>
      <c r="FOG13" s="246"/>
      <c r="FOH13" s="246"/>
      <c r="FOI13" s="246"/>
      <c r="FOJ13" s="246"/>
      <c r="FOK13" s="246"/>
      <c r="FOL13" s="246"/>
      <c r="FOM13" s="246"/>
      <c r="FON13" s="246"/>
      <c r="FOO13" s="246"/>
      <c r="FOP13" s="246"/>
      <c r="FOQ13" s="246"/>
      <c r="FOR13" s="246"/>
      <c r="FOS13" s="246"/>
      <c r="FOT13" s="246"/>
      <c r="FOU13" s="246"/>
      <c r="FOV13" s="246"/>
      <c r="FOW13" s="246"/>
      <c r="FOX13" s="246"/>
      <c r="FOY13" s="246"/>
      <c r="FOZ13" s="246"/>
      <c r="FPA13" s="246"/>
      <c r="FPB13" s="246"/>
      <c r="FPC13" s="246"/>
      <c r="FPD13" s="246"/>
      <c r="FPE13" s="246"/>
      <c r="FPF13" s="246"/>
      <c r="FPG13" s="246"/>
      <c r="FPH13" s="246"/>
      <c r="FPI13" s="246"/>
      <c r="FPJ13" s="246"/>
      <c r="FPK13" s="246"/>
      <c r="FPL13" s="246"/>
      <c r="FPM13" s="246"/>
      <c r="FPN13" s="246"/>
      <c r="FPO13" s="246"/>
      <c r="FPP13" s="246"/>
      <c r="FPQ13" s="246"/>
      <c r="FPR13" s="246"/>
      <c r="FPS13" s="246"/>
      <c r="FPT13" s="246"/>
      <c r="FPU13" s="246"/>
      <c r="FPV13" s="246"/>
      <c r="FPW13" s="246"/>
      <c r="FPX13" s="246"/>
      <c r="FPY13" s="246"/>
      <c r="FPZ13" s="246"/>
      <c r="FQA13" s="246"/>
      <c r="FQB13" s="246"/>
      <c r="FQC13" s="246"/>
      <c r="FQD13" s="246"/>
      <c r="FQE13" s="246"/>
      <c r="FQF13" s="246"/>
      <c r="FQG13" s="246"/>
      <c r="FQH13" s="246"/>
      <c r="FQI13" s="246"/>
      <c r="FQJ13" s="246"/>
      <c r="FQK13" s="246"/>
      <c r="FQL13" s="246"/>
      <c r="FQM13" s="246"/>
      <c r="FQN13" s="246"/>
      <c r="FQO13" s="246"/>
      <c r="FQP13" s="246"/>
      <c r="FQQ13" s="246"/>
      <c r="FQR13" s="246"/>
      <c r="FQS13" s="246"/>
      <c r="FQT13" s="246"/>
      <c r="FQU13" s="246"/>
      <c r="FQV13" s="246"/>
      <c r="FQW13" s="246"/>
      <c r="FQX13" s="246"/>
      <c r="FQY13" s="246"/>
      <c r="FQZ13" s="246"/>
      <c r="FRA13" s="246"/>
      <c r="FRB13" s="246"/>
      <c r="FRC13" s="246"/>
      <c r="FRD13" s="246"/>
      <c r="FRE13" s="246"/>
      <c r="FRF13" s="246"/>
      <c r="FRG13" s="246"/>
      <c r="FRH13" s="246"/>
      <c r="FRI13" s="246"/>
      <c r="FRJ13" s="246"/>
      <c r="FRK13" s="246"/>
      <c r="FRL13" s="246"/>
      <c r="FRM13" s="246"/>
      <c r="FRN13" s="246"/>
      <c r="FRO13" s="246"/>
      <c r="FRP13" s="246"/>
      <c r="FRQ13" s="246"/>
      <c r="FRR13" s="246"/>
      <c r="FRS13" s="246"/>
      <c r="FRT13" s="246"/>
      <c r="FRU13" s="246"/>
      <c r="FRV13" s="246"/>
      <c r="FRW13" s="246"/>
      <c r="FRX13" s="246"/>
      <c r="FRY13" s="246"/>
      <c r="FRZ13" s="246"/>
      <c r="FSA13" s="246"/>
      <c r="FSB13" s="246"/>
      <c r="FSC13" s="246"/>
      <c r="FSD13" s="246"/>
      <c r="FSE13" s="246"/>
      <c r="FSF13" s="246"/>
      <c r="FSG13" s="246"/>
      <c r="FSH13" s="246"/>
      <c r="FSI13" s="246"/>
      <c r="FSJ13" s="246"/>
      <c r="FSK13" s="246"/>
      <c r="FSL13" s="246"/>
      <c r="FSM13" s="246"/>
      <c r="FSN13" s="246"/>
      <c r="FSO13" s="246"/>
      <c r="FSP13" s="246"/>
      <c r="FSQ13" s="246"/>
      <c r="FSR13" s="246"/>
      <c r="FSS13" s="246"/>
      <c r="FST13" s="246"/>
      <c r="FSU13" s="246"/>
      <c r="FSV13" s="246"/>
      <c r="FSW13" s="246"/>
      <c r="FSX13" s="246"/>
      <c r="FSY13" s="246"/>
      <c r="FSZ13" s="246"/>
      <c r="FTA13" s="246"/>
      <c r="FTB13" s="246"/>
      <c r="FTC13" s="246"/>
      <c r="FTD13" s="246"/>
      <c r="FTE13" s="246"/>
      <c r="FTF13" s="246"/>
      <c r="FTG13" s="246"/>
      <c r="FTH13" s="246"/>
      <c r="FTI13" s="246"/>
      <c r="FTJ13" s="246"/>
      <c r="FTK13" s="246"/>
      <c r="FTL13" s="246"/>
      <c r="FTM13" s="246"/>
      <c r="FTN13" s="246"/>
      <c r="FTO13" s="246"/>
      <c r="FTP13" s="246"/>
      <c r="FTQ13" s="246"/>
      <c r="FTR13" s="246"/>
      <c r="FTS13" s="246"/>
      <c r="FTT13" s="246"/>
      <c r="FTU13" s="246"/>
      <c r="FTV13" s="246"/>
      <c r="FTW13" s="246"/>
      <c r="FTX13" s="246"/>
      <c r="FTY13" s="246"/>
      <c r="FTZ13" s="246"/>
      <c r="FUA13" s="246"/>
      <c r="FUB13" s="246"/>
      <c r="FUC13" s="246"/>
      <c r="FUD13" s="246"/>
      <c r="FUE13" s="246"/>
      <c r="FUF13" s="246"/>
      <c r="FUG13" s="246"/>
      <c r="FUH13" s="246"/>
      <c r="FUI13" s="246"/>
      <c r="FUJ13" s="246"/>
      <c r="FUK13" s="246"/>
      <c r="FUL13" s="246"/>
      <c r="FUM13" s="246"/>
      <c r="FUN13" s="246"/>
      <c r="FUO13" s="246"/>
      <c r="FUP13" s="246"/>
      <c r="FUQ13" s="246"/>
      <c r="FUR13" s="246"/>
      <c r="FUS13" s="246"/>
      <c r="FUT13" s="246"/>
      <c r="FUU13" s="246"/>
      <c r="FUV13" s="246"/>
      <c r="FUW13" s="246"/>
      <c r="FUX13" s="246"/>
      <c r="FUY13" s="246"/>
      <c r="FUZ13" s="246"/>
      <c r="FVA13" s="246"/>
      <c r="FVB13" s="246"/>
      <c r="FVC13" s="246"/>
      <c r="FVD13" s="246"/>
      <c r="FVE13" s="246"/>
      <c r="FVF13" s="246"/>
      <c r="FVG13" s="246"/>
      <c r="FVH13" s="246"/>
      <c r="FVI13" s="246"/>
      <c r="FVJ13" s="246"/>
      <c r="FVK13" s="246"/>
      <c r="FVL13" s="246"/>
      <c r="FVM13" s="246"/>
      <c r="FVN13" s="246"/>
      <c r="FVO13" s="246"/>
      <c r="FVP13" s="246"/>
      <c r="FVQ13" s="246"/>
      <c r="FVR13" s="246"/>
      <c r="FVS13" s="246"/>
      <c r="FVT13" s="246"/>
      <c r="FVU13" s="246"/>
      <c r="FVV13" s="246"/>
      <c r="FVW13" s="246"/>
      <c r="FVX13" s="246"/>
      <c r="FVY13" s="246"/>
      <c r="FVZ13" s="246"/>
      <c r="FWA13" s="246"/>
      <c r="FWB13" s="246"/>
      <c r="FWC13" s="246"/>
      <c r="FWD13" s="246"/>
      <c r="FWE13" s="246"/>
      <c r="FWF13" s="246"/>
      <c r="FWG13" s="246"/>
      <c r="FWH13" s="246"/>
      <c r="FWI13" s="246"/>
      <c r="FWJ13" s="246"/>
      <c r="FWK13" s="246"/>
      <c r="FWL13" s="246"/>
      <c r="FWM13" s="246"/>
      <c r="FWN13" s="246"/>
      <c r="FWO13" s="246"/>
      <c r="FWP13" s="246"/>
      <c r="FWQ13" s="246"/>
      <c r="FWR13" s="246"/>
      <c r="FWS13" s="246"/>
      <c r="FWT13" s="246"/>
      <c r="FWU13" s="246"/>
      <c r="FWV13" s="246"/>
      <c r="FWW13" s="246"/>
      <c r="FWX13" s="246"/>
      <c r="FWY13" s="246"/>
      <c r="FWZ13" s="246"/>
      <c r="FXA13" s="246"/>
      <c r="FXB13" s="246"/>
      <c r="FXC13" s="246"/>
      <c r="FXD13" s="246"/>
      <c r="FXE13" s="246"/>
      <c r="FXF13" s="246"/>
      <c r="FXG13" s="246"/>
      <c r="FXH13" s="246"/>
      <c r="FXI13" s="246"/>
      <c r="FXJ13" s="246"/>
      <c r="FXK13" s="246"/>
      <c r="FXL13" s="246"/>
      <c r="FXM13" s="246"/>
      <c r="FXN13" s="246"/>
      <c r="FXO13" s="246"/>
      <c r="FXP13" s="246"/>
      <c r="FXQ13" s="246"/>
      <c r="FXR13" s="246"/>
      <c r="FXS13" s="246"/>
      <c r="FXT13" s="246"/>
      <c r="FXU13" s="246"/>
      <c r="FXV13" s="246"/>
      <c r="FXW13" s="246"/>
      <c r="FXX13" s="246"/>
      <c r="FXY13" s="246"/>
      <c r="FXZ13" s="246"/>
      <c r="FYA13" s="246"/>
      <c r="FYB13" s="246"/>
      <c r="FYC13" s="246"/>
      <c r="FYD13" s="246"/>
      <c r="FYE13" s="246"/>
      <c r="FYF13" s="246"/>
      <c r="FYG13" s="246"/>
      <c r="FYH13" s="246"/>
      <c r="FYI13" s="246"/>
      <c r="FYJ13" s="246"/>
      <c r="FYK13" s="246"/>
      <c r="FYL13" s="246"/>
      <c r="FYM13" s="246"/>
      <c r="FYN13" s="246"/>
      <c r="FYO13" s="246"/>
      <c r="FYP13" s="246"/>
      <c r="FYQ13" s="246"/>
      <c r="FYR13" s="246"/>
      <c r="FYS13" s="246"/>
      <c r="FYT13" s="246"/>
      <c r="FYU13" s="246"/>
      <c r="FYV13" s="246"/>
      <c r="FYW13" s="246"/>
      <c r="FYX13" s="246"/>
      <c r="FYY13" s="246"/>
      <c r="FYZ13" s="246"/>
      <c r="FZA13" s="246"/>
      <c r="FZB13" s="246"/>
      <c r="FZC13" s="246"/>
      <c r="FZD13" s="246"/>
      <c r="FZE13" s="246"/>
      <c r="FZF13" s="246"/>
      <c r="FZG13" s="246"/>
      <c r="FZH13" s="246"/>
      <c r="FZI13" s="246"/>
      <c r="FZJ13" s="246"/>
      <c r="FZK13" s="246"/>
      <c r="FZL13" s="246"/>
      <c r="FZM13" s="246"/>
      <c r="FZN13" s="246"/>
      <c r="FZO13" s="246"/>
      <c r="FZP13" s="246"/>
      <c r="FZQ13" s="246"/>
      <c r="FZR13" s="246"/>
      <c r="FZS13" s="246"/>
      <c r="FZT13" s="246"/>
      <c r="FZU13" s="246"/>
      <c r="FZV13" s="246"/>
      <c r="FZW13" s="246"/>
      <c r="FZX13" s="246"/>
      <c r="FZY13" s="246"/>
      <c r="FZZ13" s="246"/>
      <c r="GAA13" s="246"/>
      <c r="GAB13" s="246"/>
      <c r="GAC13" s="246"/>
      <c r="GAD13" s="246"/>
      <c r="GAE13" s="246"/>
      <c r="GAF13" s="246"/>
      <c r="GAG13" s="246"/>
      <c r="GAH13" s="246"/>
      <c r="GAI13" s="246"/>
      <c r="GAJ13" s="246"/>
      <c r="GAK13" s="246"/>
      <c r="GAL13" s="246"/>
      <c r="GAM13" s="246"/>
      <c r="GAN13" s="246"/>
      <c r="GAO13" s="246"/>
      <c r="GAP13" s="246"/>
      <c r="GAQ13" s="246"/>
      <c r="GAR13" s="246"/>
      <c r="GAS13" s="246"/>
      <c r="GAT13" s="246"/>
      <c r="GAU13" s="246"/>
      <c r="GAV13" s="246"/>
      <c r="GAW13" s="246"/>
      <c r="GAX13" s="246"/>
      <c r="GAY13" s="246"/>
      <c r="GAZ13" s="246"/>
      <c r="GBA13" s="246"/>
      <c r="GBB13" s="246"/>
      <c r="GBC13" s="246"/>
      <c r="GBD13" s="246"/>
      <c r="GBE13" s="246"/>
      <c r="GBF13" s="246"/>
      <c r="GBG13" s="246"/>
      <c r="GBH13" s="246"/>
      <c r="GBI13" s="246"/>
      <c r="GBJ13" s="246"/>
      <c r="GBK13" s="246"/>
      <c r="GBL13" s="246"/>
      <c r="GBM13" s="246"/>
      <c r="GBN13" s="246"/>
      <c r="GBO13" s="246"/>
      <c r="GBP13" s="246"/>
      <c r="GBQ13" s="246"/>
      <c r="GBR13" s="246"/>
      <c r="GBS13" s="246"/>
      <c r="GBT13" s="246"/>
      <c r="GBU13" s="246"/>
      <c r="GBV13" s="246"/>
      <c r="GBW13" s="246"/>
      <c r="GBX13" s="246"/>
      <c r="GBY13" s="246"/>
      <c r="GBZ13" s="246"/>
      <c r="GCA13" s="246"/>
      <c r="GCB13" s="246"/>
      <c r="GCC13" s="246"/>
      <c r="GCD13" s="246"/>
      <c r="GCE13" s="246"/>
      <c r="GCF13" s="246"/>
      <c r="GCG13" s="246"/>
      <c r="GCH13" s="246"/>
      <c r="GCI13" s="246"/>
      <c r="GCJ13" s="246"/>
      <c r="GCK13" s="246"/>
      <c r="GCL13" s="246"/>
      <c r="GCM13" s="246"/>
      <c r="GCN13" s="246"/>
      <c r="GCO13" s="246"/>
      <c r="GCP13" s="246"/>
      <c r="GCQ13" s="246"/>
      <c r="GCR13" s="246"/>
      <c r="GCS13" s="246"/>
      <c r="GCT13" s="246"/>
      <c r="GCU13" s="246"/>
      <c r="GCV13" s="246"/>
      <c r="GCW13" s="246"/>
      <c r="GCX13" s="246"/>
      <c r="GCY13" s="246"/>
      <c r="GCZ13" s="246"/>
      <c r="GDA13" s="246"/>
      <c r="GDB13" s="246"/>
      <c r="GDC13" s="246"/>
      <c r="GDD13" s="246"/>
      <c r="GDE13" s="246"/>
      <c r="GDF13" s="246"/>
      <c r="GDG13" s="246"/>
      <c r="GDH13" s="246"/>
      <c r="GDI13" s="246"/>
      <c r="GDJ13" s="246"/>
      <c r="GDK13" s="246"/>
      <c r="GDL13" s="246"/>
      <c r="GDM13" s="246"/>
      <c r="GDN13" s="246"/>
      <c r="GDO13" s="246"/>
      <c r="GDP13" s="246"/>
      <c r="GDQ13" s="246"/>
      <c r="GDR13" s="246"/>
      <c r="GDS13" s="246"/>
      <c r="GDT13" s="246"/>
      <c r="GDU13" s="246"/>
      <c r="GDV13" s="246"/>
      <c r="GDW13" s="246"/>
      <c r="GDX13" s="246"/>
      <c r="GDY13" s="246"/>
      <c r="GDZ13" s="246"/>
      <c r="GEA13" s="246"/>
      <c r="GEB13" s="246"/>
      <c r="GEC13" s="246"/>
      <c r="GED13" s="246"/>
      <c r="GEE13" s="246"/>
      <c r="GEF13" s="246"/>
      <c r="GEG13" s="246"/>
      <c r="GEH13" s="246"/>
      <c r="GEI13" s="246"/>
      <c r="GEJ13" s="246"/>
      <c r="GEK13" s="246"/>
      <c r="GEL13" s="246"/>
      <c r="GEM13" s="246"/>
      <c r="GEN13" s="246"/>
      <c r="GEO13" s="246"/>
      <c r="GEP13" s="246"/>
      <c r="GEQ13" s="246"/>
      <c r="GER13" s="246"/>
      <c r="GES13" s="246"/>
      <c r="GET13" s="246"/>
      <c r="GEU13" s="246"/>
      <c r="GEV13" s="246"/>
      <c r="GEW13" s="246"/>
      <c r="GEX13" s="246"/>
      <c r="GEY13" s="246"/>
      <c r="GEZ13" s="246"/>
      <c r="GFA13" s="246"/>
      <c r="GFB13" s="246"/>
      <c r="GFC13" s="246"/>
      <c r="GFD13" s="246"/>
      <c r="GFE13" s="246"/>
      <c r="GFF13" s="246"/>
      <c r="GFG13" s="246"/>
      <c r="GFH13" s="246"/>
      <c r="GFI13" s="246"/>
      <c r="GFJ13" s="246"/>
      <c r="GFK13" s="246"/>
      <c r="GFL13" s="246"/>
      <c r="GFM13" s="246"/>
      <c r="GFN13" s="246"/>
      <c r="GFO13" s="246"/>
      <c r="GFP13" s="246"/>
      <c r="GFQ13" s="246"/>
      <c r="GFR13" s="246"/>
      <c r="GFS13" s="246"/>
      <c r="GFT13" s="246"/>
      <c r="GFU13" s="246"/>
      <c r="GFV13" s="246"/>
      <c r="GFW13" s="246"/>
      <c r="GFX13" s="246"/>
      <c r="GFY13" s="246"/>
      <c r="GFZ13" s="246"/>
      <c r="GGA13" s="246"/>
      <c r="GGB13" s="246"/>
      <c r="GGC13" s="246"/>
      <c r="GGD13" s="246"/>
      <c r="GGE13" s="246"/>
      <c r="GGF13" s="246"/>
      <c r="GGG13" s="246"/>
      <c r="GGH13" s="246"/>
      <c r="GGI13" s="246"/>
      <c r="GGJ13" s="246"/>
      <c r="GGK13" s="246"/>
      <c r="GGL13" s="246"/>
      <c r="GGM13" s="246"/>
      <c r="GGN13" s="246"/>
      <c r="GGO13" s="246"/>
      <c r="GGP13" s="246"/>
      <c r="GGQ13" s="246"/>
      <c r="GGR13" s="246"/>
      <c r="GGS13" s="246"/>
      <c r="GGT13" s="246"/>
      <c r="GGU13" s="246"/>
      <c r="GGV13" s="246"/>
      <c r="GGW13" s="246"/>
      <c r="GGX13" s="246"/>
      <c r="GGY13" s="246"/>
      <c r="GGZ13" s="246"/>
      <c r="GHA13" s="246"/>
      <c r="GHB13" s="246"/>
      <c r="GHC13" s="246"/>
      <c r="GHD13" s="246"/>
      <c r="GHE13" s="246"/>
      <c r="GHF13" s="246"/>
      <c r="GHG13" s="246"/>
      <c r="GHH13" s="246"/>
      <c r="GHI13" s="246"/>
      <c r="GHJ13" s="246"/>
      <c r="GHK13" s="246"/>
      <c r="GHL13" s="246"/>
      <c r="GHM13" s="246"/>
      <c r="GHN13" s="246"/>
      <c r="GHO13" s="246"/>
      <c r="GHP13" s="246"/>
      <c r="GHQ13" s="246"/>
      <c r="GHR13" s="246"/>
      <c r="GHS13" s="246"/>
      <c r="GHT13" s="246"/>
      <c r="GHU13" s="246"/>
      <c r="GHV13" s="246"/>
      <c r="GHW13" s="246"/>
      <c r="GHX13" s="246"/>
      <c r="GHY13" s="246"/>
      <c r="GHZ13" s="246"/>
      <c r="GIA13" s="246"/>
      <c r="GIB13" s="246"/>
      <c r="GIC13" s="246"/>
      <c r="GID13" s="246"/>
      <c r="GIE13" s="246"/>
      <c r="GIF13" s="246"/>
      <c r="GIG13" s="246"/>
      <c r="GIH13" s="246"/>
      <c r="GII13" s="246"/>
      <c r="GIJ13" s="246"/>
      <c r="GIK13" s="246"/>
      <c r="GIL13" s="246"/>
      <c r="GIM13" s="246"/>
      <c r="GIN13" s="246"/>
      <c r="GIO13" s="246"/>
      <c r="GIP13" s="246"/>
      <c r="GIQ13" s="246"/>
      <c r="GIR13" s="246"/>
      <c r="GIS13" s="246"/>
      <c r="GIT13" s="246"/>
      <c r="GIU13" s="246"/>
      <c r="GIV13" s="246"/>
      <c r="GIW13" s="246"/>
      <c r="GIX13" s="246"/>
      <c r="GIY13" s="246"/>
      <c r="GIZ13" s="246"/>
      <c r="GJA13" s="246"/>
      <c r="GJB13" s="246"/>
      <c r="GJC13" s="246"/>
      <c r="GJD13" s="246"/>
      <c r="GJE13" s="246"/>
      <c r="GJF13" s="246"/>
      <c r="GJG13" s="246"/>
      <c r="GJH13" s="246"/>
      <c r="GJI13" s="246"/>
      <c r="GJJ13" s="246"/>
      <c r="GJK13" s="246"/>
      <c r="GJL13" s="246"/>
      <c r="GJM13" s="246"/>
      <c r="GJN13" s="246"/>
      <c r="GJO13" s="246"/>
      <c r="GJP13" s="246"/>
      <c r="GJQ13" s="246"/>
      <c r="GJR13" s="246"/>
      <c r="GJS13" s="246"/>
      <c r="GJT13" s="246"/>
      <c r="GJU13" s="246"/>
      <c r="GJV13" s="246"/>
      <c r="GJW13" s="246"/>
      <c r="GJX13" s="246"/>
      <c r="GJY13" s="246"/>
      <c r="GJZ13" s="246"/>
      <c r="GKA13" s="246"/>
      <c r="GKB13" s="246"/>
      <c r="GKC13" s="246"/>
      <c r="GKD13" s="246"/>
      <c r="GKE13" s="246"/>
      <c r="GKF13" s="246"/>
      <c r="GKG13" s="246"/>
      <c r="GKH13" s="246"/>
      <c r="GKI13" s="246"/>
      <c r="GKJ13" s="246"/>
      <c r="GKK13" s="246"/>
      <c r="GKL13" s="246"/>
      <c r="GKM13" s="246"/>
      <c r="GKN13" s="246"/>
      <c r="GKO13" s="246"/>
      <c r="GKP13" s="246"/>
      <c r="GKQ13" s="246"/>
      <c r="GKR13" s="246"/>
      <c r="GKS13" s="246"/>
      <c r="GKT13" s="246"/>
      <c r="GKU13" s="246"/>
      <c r="GKV13" s="246"/>
      <c r="GKW13" s="246"/>
      <c r="GKX13" s="246"/>
      <c r="GKY13" s="246"/>
      <c r="GKZ13" s="246"/>
      <c r="GLA13" s="246"/>
      <c r="GLB13" s="246"/>
      <c r="GLC13" s="246"/>
      <c r="GLD13" s="246"/>
      <c r="GLE13" s="246"/>
      <c r="GLF13" s="246"/>
      <c r="GLG13" s="246"/>
      <c r="GLH13" s="246"/>
      <c r="GLI13" s="246"/>
      <c r="GLJ13" s="246"/>
      <c r="GLK13" s="246"/>
      <c r="GLL13" s="246"/>
      <c r="GLM13" s="246"/>
      <c r="GLN13" s="246"/>
      <c r="GLO13" s="246"/>
      <c r="GLP13" s="246"/>
      <c r="GLQ13" s="246"/>
      <c r="GLR13" s="246"/>
      <c r="GLS13" s="246"/>
      <c r="GLT13" s="246"/>
      <c r="GLU13" s="246"/>
      <c r="GLV13" s="246"/>
      <c r="GLW13" s="246"/>
      <c r="GLX13" s="246"/>
      <c r="GLY13" s="246"/>
      <c r="GLZ13" s="246"/>
      <c r="GMA13" s="246"/>
      <c r="GMB13" s="246"/>
      <c r="GMC13" s="246"/>
      <c r="GMD13" s="246"/>
      <c r="GME13" s="246"/>
      <c r="GMF13" s="246"/>
      <c r="GMG13" s="246"/>
      <c r="GMH13" s="246"/>
      <c r="GMI13" s="246"/>
      <c r="GMJ13" s="246"/>
      <c r="GMK13" s="246"/>
      <c r="GML13" s="246"/>
      <c r="GMM13" s="246"/>
      <c r="GMN13" s="246"/>
      <c r="GMO13" s="246"/>
      <c r="GMP13" s="246"/>
      <c r="GMQ13" s="246"/>
      <c r="GMR13" s="246"/>
      <c r="GMS13" s="246"/>
      <c r="GMT13" s="246"/>
      <c r="GMU13" s="246"/>
      <c r="GMV13" s="246"/>
      <c r="GMW13" s="246"/>
      <c r="GMX13" s="246"/>
      <c r="GMY13" s="246"/>
      <c r="GMZ13" s="246"/>
      <c r="GNA13" s="246"/>
      <c r="GNB13" s="246"/>
      <c r="GNC13" s="246"/>
      <c r="GND13" s="246"/>
      <c r="GNE13" s="246"/>
      <c r="GNF13" s="246"/>
      <c r="GNG13" s="246"/>
      <c r="GNH13" s="246"/>
      <c r="GNI13" s="246"/>
      <c r="GNJ13" s="246"/>
      <c r="GNK13" s="246"/>
      <c r="GNL13" s="246"/>
      <c r="GNM13" s="246"/>
      <c r="GNN13" s="246"/>
      <c r="GNO13" s="246"/>
      <c r="GNP13" s="246"/>
      <c r="GNQ13" s="246"/>
      <c r="GNR13" s="246"/>
      <c r="GNS13" s="246"/>
      <c r="GNT13" s="246"/>
      <c r="GNU13" s="246"/>
      <c r="GNV13" s="246"/>
      <c r="GNW13" s="246"/>
      <c r="GNX13" s="246"/>
      <c r="GNY13" s="246"/>
      <c r="GNZ13" s="246"/>
      <c r="GOA13" s="246"/>
      <c r="GOB13" s="246"/>
      <c r="GOC13" s="246"/>
      <c r="GOD13" s="246"/>
      <c r="GOE13" s="246"/>
      <c r="GOF13" s="246"/>
      <c r="GOG13" s="246"/>
      <c r="GOH13" s="246"/>
      <c r="GOI13" s="246"/>
      <c r="GOJ13" s="246"/>
      <c r="GOK13" s="246"/>
      <c r="GOL13" s="246"/>
      <c r="GOM13" s="246"/>
      <c r="GON13" s="246"/>
      <c r="GOO13" s="246"/>
      <c r="GOP13" s="246"/>
      <c r="GOQ13" s="246"/>
      <c r="GOR13" s="246"/>
      <c r="GOS13" s="246"/>
      <c r="GOT13" s="246"/>
      <c r="GOU13" s="246"/>
      <c r="GOV13" s="246"/>
      <c r="GOW13" s="246"/>
      <c r="GOX13" s="246"/>
      <c r="GOY13" s="246"/>
      <c r="GOZ13" s="246"/>
      <c r="GPA13" s="246"/>
      <c r="GPB13" s="246"/>
      <c r="GPC13" s="246"/>
      <c r="GPD13" s="246"/>
      <c r="GPE13" s="246"/>
      <c r="GPF13" s="246"/>
      <c r="GPG13" s="246"/>
      <c r="GPH13" s="246"/>
      <c r="GPI13" s="246"/>
      <c r="GPJ13" s="246"/>
      <c r="GPK13" s="246"/>
      <c r="GPL13" s="246"/>
      <c r="GPM13" s="246"/>
      <c r="GPN13" s="246"/>
      <c r="GPO13" s="246"/>
      <c r="GPP13" s="246"/>
      <c r="GPQ13" s="246"/>
      <c r="GPR13" s="246"/>
      <c r="GPS13" s="246"/>
      <c r="GPT13" s="246"/>
      <c r="GPU13" s="246"/>
      <c r="GPV13" s="246"/>
      <c r="GPW13" s="246"/>
      <c r="GPX13" s="246"/>
      <c r="GPY13" s="246"/>
      <c r="GPZ13" s="246"/>
      <c r="GQA13" s="246"/>
      <c r="GQB13" s="246"/>
      <c r="GQC13" s="246"/>
      <c r="GQD13" s="246"/>
      <c r="GQE13" s="246"/>
      <c r="GQF13" s="246"/>
      <c r="GQG13" s="246"/>
      <c r="GQH13" s="246"/>
      <c r="GQI13" s="246"/>
      <c r="GQJ13" s="246"/>
      <c r="GQK13" s="246"/>
      <c r="GQL13" s="246"/>
      <c r="GQM13" s="246"/>
      <c r="GQN13" s="246"/>
      <c r="GQO13" s="246"/>
      <c r="GQP13" s="246"/>
      <c r="GQQ13" s="246"/>
      <c r="GQR13" s="246"/>
      <c r="GQS13" s="246"/>
      <c r="GQT13" s="246"/>
      <c r="GQU13" s="246"/>
      <c r="GQV13" s="246"/>
      <c r="GQW13" s="246"/>
      <c r="GQX13" s="246"/>
      <c r="GQY13" s="246"/>
      <c r="GQZ13" s="246"/>
      <c r="GRA13" s="246"/>
      <c r="GRB13" s="246"/>
      <c r="GRC13" s="246"/>
      <c r="GRD13" s="246"/>
      <c r="GRE13" s="246"/>
      <c r="GRF13" s="246"/>
      <c r="GRG13" s="246"/>
      <c r="GRH13" s="246"/>
      <c r="GRI13" s="246"/>
      <c r="GRJ13" s="246"/>
      <c r="GRK13" s="246"/>
      <c r="GRL13" s="246"/>
      <c r="GRM13" s="246"/>
      <c r="GRN13" s="246"/>
      <c r="GRO13" s="246"/>
      <c r="GRP13" s="246"/>
      <c r="GRQ13" s="246"/>
      <c r="GRR13" s="246"/>
      <c r="GRS13" s="246"/>
      <c r="GRT13" s="246"/>
      <c r="GRU13" s="246"/>
      <c r="GRV13" s="246"/>
      <c r="GRW13" s="246"/>
      <c r="GRX13" s="246"/>
      <c r="GRY13" s="246"/>
      <c r="GRZ13" s="246"/>
      <c r="GSA13" s="246"/>
      <c r="GSB13" s="246"/>
      <c r="GSC13" s="246"/>
      <c r="GSD13" s="246"/>
      <c r="GSE13" s="246"/>
      <c r="GSF13" s="246"/>
      <c r="GSG13" s="246"/>
      <c r="GSH13" s="246"/>
      <c r="GSI13" s="246"/>
      <c r="GSJ13" s="246"/>
      <c r="GSK13" s="246"/>
      <c r="GSL13" s="246"/>
      <c r="GSM13" s="246"/>
      <c r="GSN13" s="246"/>
      <c r="GSO13" s="246"/>
      <c r="GSP13" s="246"/>
      <c r="GSQ13" s="246"/>
      <c r="GSR13" s="246"/>
      <c r="GSS13" s="246"/>
      <c r="GST13" s="246"/>
      <c r="GSU13" s="246"/>
      <c r="GSV13" s="246"/>
      <c r="GSW13" s="246"/>
      <c r="GSX13" s="246"/>
      <c r="GSY13" s="246"/>
      <c r="GSZ13" s="246"/>
      <c r="GTA13" s="246"/>
      <c r="GTB13" s="246"/>
      <c r="GTC13" s="246"/>
      <c r="GTD13" s="246"/>
      <c r="GTE13" s="246"/>
      <c r="GTF13" s="246"/>
      <c r="GTG13" s="246"/>
      <c r="GTH13" s="246"/>
      <c r="GTI13" s="246"/>
      <c r="GTJ13" s="246"/>
      <c r="GTK13" s="246"/>
      <c r="GTL13" s="246"/>
      <c r="GTM13" s="246"/>
      <c r="GTN13" s="246"/>
      <c r="GTO13" s="246"/>
      <c r="GTP13" s="246"/>
      <c r="GTQ13" s="246"/>
      <c r="GTR13" s="246"/>
      <c r="GTS13" s="246"/>
      <c r="GTT13" s="246"/>
      <c r="GTU13" s="246"/>
      <c r="GTV13" s="246"/>
      <c r="GTW13" s="246"/>
      <c r="GTX13" s="246"/>
      <c r="GTY13" s="246"/>
      <c r="GTZ13" s="246"/>
      <c r="GUA13" s="246"/>
      <c r="GUB13" s="246"/>
      <c r="GUC13" s="246"/>
      <c r="GUD13" s="246"/>
      <c r="GUE13" s="246"/>
      <c r="GUF13" s="246"/>
      <c r="GUG13" s="246"/>
      <c r="GUH13" s="246"/>
      <c r="GUI13" s="246"/>
      <c r="GUJ13" s="246"/>
      <c r="GUK13" s="246"/>
      <c r="GUL13" s="246"/>
      <c r="GUM13" s="246"/>
      <c r="GUN13" s="246"/>
      <c r="GUO13" s="246"/>
      <c r="GUP13" s="246"/>
      <c r="GUQ13" s="246"/>
      <c r="GUR13" s="246"/>
      <c r="GUS13" s="246"/>
      <c r="GUT13" s="246"/>
      <c r="GUU13" s="246"/>
      <c r="GUV13" s="246"/>
      <c r="GUW13" s="246"/>
      <c r="GUX13" s="246"/>
      <c r="GUY13" s="246"/>
      <c r="GUZ13" s="246"/>
      <c r="GVA13" s="246"/>
      <c r="GVB13" s="246"/>
      <c r="GVC13" s="246"/>
      <c r="GVD13" s="246"/>
      <c r="GVE13" s="246"/>
      <c r="GVF13" s="246"/>
      <c r="GVG13" s="246"/>
      <c r="GVH13" s="246"/>
      <c r="GVI13" s="246"/>
      <c r="GVJ13" s="246"/>
      <c r="GVK13" s="246"/>
      <c r="GVL13" s="246"/>
      <c r="GVM13" s="246"/>
      <c r="GVN13" s="246"/>
      <c r="GVO13" s="246"/>
      <c r="GVP13" s="246"/>
      <c r="GVQ13" s="246"/>
      <c r="GVR13" s="246"/>
      <c r="GVS13" s="246"/>
      <c r="GVT13" s="246"/>
      <c r="GVU13" s="246"/>
      <c r="GVV13" s="246"/>
      <c r="GVW13" s="246"/>
      <c r="GVX13" s="246"/>
      <c r="GVY13" s="246"/>
      <c r="GVZ13" s="246"/>
      <c r="GWA13" s="246"/>
      <c r="GWB13" s="246"/>
      <c r="GWC13" s="246"/>
      <c r="GWD13" s="246"/>
      <c r="GWE13" s="246"/>
      <c r="GWF13" s="246"/>
      <c r="GWG13" s="246"/>
      <c r="GWH13" s="246"/>
      <c r="GWI13" s="246"/>
      <c r="GWJ13" s="246"/>
      <c r="GWK13" s="246"/>
      <c r="GWL13" s="246"/>
      <c r="GWM13" s="246"/>
      <c r="GWN13" s="246"/>
      <c r="GWO13" s="246"/>
      <c r="GWP13" s="246"/>
      <c r="GWQ13" s="246"/>
      <c r="GWR13" s="246"/>
      <c r="GWS13" s="246"/>
      <c r="GWT13" s="246"/>
      <c r="GWU13" s="246"/>
      <c r="GWV13" s="246"/>
      <c r="GWW13" s="246"/>
      <c r="GWX13" s="246"/>
      <c r="GWY13" s="246"/>
      <c r="GWZ13" s="246"/>
      <c r="GXA13" s="246"/>
      <c r="GXB13" s="246"/>
      <c r="GXC13" s="246"/>
      <c r="GXD13" s="246"/>
      <c r="GXE13" s="246"/>
      <c r="GXF13" s="246"/>
      <c r="GXG13" s="246"/>
      <c r="GXH13" s="246"/>
      <c r="GXI13" s="246"/>
      <c r="GXJ13" s="246"/>
      <c r="GXK13" s="246"/>
      <c r="GXL13" s="246"/>
      <c r="GXM13" s="246"/>
      <c r="GXN13" s="246"/>
      <c r="GXO13" s="246"/>
      <c r="GXP13" s="246"/>
      <c r="GXQ13" s="246"/>
      <c r="GXR13" s="246"/>
      <c r="GXS13" s="246"/>
      <c r="GXT13" s="246"/>
      <c r="GXU13" s="246"/>
      <c r="GXV13" s="246"/>
      <c r="GXW13" s="246"/>
      <c r="GXX13" s="246"/>
      <c r="GXY13" s="246"/>
      <c r="GXZ13" s="246"/>
      <c r="GYA13" s="246"/>
      <c r="GYB13" s="246"/>
      <c r="GYC13" s="246"/>
      <c r="GYD13" s="246"/>
      <c r="GYE13" s="246"/>
      <c r="GYF13" s="246"/>
      <c r="GYG13" s="246"/>
      <c r="GYH13" s="246"/>
      <c r="GYI13" s="246"/>
      <c r="GYJ13" s="246"/>
      <c r="GYK13" s="246"/>
      <c r="GYL13" s="246"/>
      <c r="GYM13" s="246"/>
      <c r="GYN13" s="246"/>
      <c r="GYO13" s="246"/>
      <c r="GYP13" s="246"/>
      <c r="GYQ13" s="246"/>
      <c r="GYR13" s="246"/>
      <c r="GYS13" s="246"/>
      <c r="GYT13" s="246"/>
      <c r="GYU13" s="246"/>
      <c r="GYV13" s="246"/>
      <c r="GYW13" s="246"/>
      <c r="GYX13" s="246"/>
      <c r="GYY13" s="246"/>
      <c r="GYZ13" s="246"/>
      <c r="GZA13" s="246"/>
      <c r="GZB13" s="246"/>
      <c r="GZC13" s="246"/>
      <c r="GZD13" s="246"/>
      <c r="GZE13" s="246"/>
      <c r="GZF13" s="246"/>
      <c r="GZG13" s="246"/>
      <c r="GZH13" s="246"/>
      <c r="GZI13" s="246"/>
      <c r="GZJ13" s="246"/>
      <c r="GZK13" s="246"/>
      <c r="GZL13" s="246"/>
      <c r="GZM13" s="246"/>
      <c r="GZN13" s="246"/>
      <c r="GZO13" s="246"/>
      <c r="GZP13" s="246"/>
      <c r="GZQ13" s="246"/>
      <c r="GZR13" s="246"/>
      <c r="GZS13" s="246"/>
      <c r="GZT13" s="246"/>
      <c r="GZU13" s="246"/>
      <c r="GZV13" s="246"/>
      <c r="GZW13" s="246"/>
      <c r="GZX13" s="246"/>
      <c r="GZY13" s="246"/>
      <c r="GZZ13" s="246"/>
      <c r="HAA13" s="246"/>
      <c r="HAB13" s="246"/>
      <c r="HAC13" s="246"/>
      <c r="HAD13" s="246"/>
      <c r="HAE13" s="246"/>
      <c r="HAF13" s="246"/>
      <c r="HAG13" s="246"/>
      <c r="HAH13" s="246"/>
      <c r="HAI13" s="246"/>
      <c r="HAJ13" s="246"/>
      <c r="HAK13" s="246"/>
      <c r="HAL13" s="246"/>
      <c r="HAM13" s="246"/>
      <c r="HAN13" s="246"/>
      <c r="HAO13" s="246"/>
      <c r="HAP13" s="246"/>
      <c r="HAQ13" s="246"/>
      <c r="HAR13" s="246"/>
      <c r="HAS13" s="246"/>
      <c r="HAT13" s="246"/>
      <c r="HAU13" s="246"/>
      <c r="HAV13" s="246"/>
      <c r="HAW13" s="246"/>
      <c r="HAX13" s="246"/>
      <c r="HAY13" s="246"/>
      <c r="HAZ13" s="246"/>
      <c r="HBA13" s="246"/>
      <c r="HBB13" s="246"/>
      <c r="HBC13" s="246"/>
      <c r="HBD13" s="246"/>
      <c r="HBE13" s="246"/>
      <c r="HBF13" s="246"/>
      <c r="HBG13" s="246"/>
      <c r="HBH13" s="246"/>
      <c r="HBI13" s="246"/>
      <c r="HBJ13" s="246"/>
      <c r="HBK13" s="246"/>
      <c r="HBL13" s="246"/>
      <c r="HBM13" s="246"/>
      <c r="HBN13" s="246"/>
      <c r="HBO13" s="246"/>
      <c r="HBP13" s="246"/>
      <c r="HBQ13" s="246"/>
      <c r="HBR13" s="246"/>
      <c r="HBS13" s="246"/>
      <c r="HBT13" s="246"/>
      <c r="HBU13" s="246"/>
      <c r="HBV13" s="246"/>
      <c r="HBW13" s="246"/>
      <c r="HBX13" s="246"/>
      <c r="HBY13" s="246"/>
      <c r="HBZ13" s="246"/>
      <c r="HCA13" s="246"/>
      <c r="HCB13" s="246"/>
      <c r="HCC13" s="246"/>
      <c r="HCD13" s="246"/>
      <c r="HCE13" s="246"/>
      <c r="HCF13" s="246"/>
      <c r="HCG13" s="246"/>
      <c r="HCH13" s="246"/>
      <c r="HCI13" s="246"/>
      <c r="HCJ13" s="246"/>
      <c r="HCK13" s="246"/>
      <c r="HCL13" s="246"/>
      <c r="HCM13" s="246"/>
      <c r="HCN13" s="246"/>
      <c r="HCO13" s="246"/>
      <c r="HCP13" s="246"/>
      <c r="HCQ13" s="246"/>
      <c r="HCR13" s="246"/>
      <c r="HCS13" s="246"/>
      <c r="HCT13" s="246"/>
      <c r="HCU13" s="246"/>
      <c r="HCV13" s="246"/>
      <c r="HCW13" s="246"/>
      <c r="HCX13" s="246"/>
      <c r="HCY13" s="246"/>
      <c r="HCZ13" s="246"/>
      <c r="HDA13" s="246"/>
      <c r="HDB13" s="246"/>
      <c r="HDC13" s="246"/>
      <c r="HDD13" s="246"/>
      <c r="HDE13" s="246"/>
      <c r="HDF13" s="246"/>
      <c r="HDG13" s="246"/>
      <c r="HDH13" s="246"/>
      <c r="HDI13" s="246"/>
      <c r="HDJ13" s="246"/>
      <c r="HDK13" s="246"/>
      <c r="HDL13" s="246"/>
      <c r="HDM13" s="246"/>
      <c r="HDN13" s="246"/>
      <c r="HDO13" s="246"/>
      <c r="HDP13" s="246"/>
      <c r="HDQ13" s="246"/>
      <c r="HDR13" s="246"/>
      <c r="HDS13" s="246"/>
      <c r="HDT13" s="246"/>
      <c r="HDU13" s="246"/>
      <c r="HDV13" s="246"/>
      <c r="HDW13" s="246"/>
      <c r="HDX13" s="246"/>
      <c r="HDY13" s="246"/>
      <c r="HDZ13" s="246"/>
      <c r="HEA13" s="246"/>
      <c r="HEB13" s="246"/>
      <c r="HEC13" s="246"/>
      <c r="HED13" s="246"/>
      <c r="HEE13" s="246"/>
      <c r="HEF13" s="246"/>
      <c r="HEG13" s="246"/>
      <c r="HEH13" s="246"/>
      <c r="HEI13" s="246"/>
      <c r="HEJ13" s="246"/>
      <c r="HEK13" s="246"/>
      <c r="HEL13" s="246"/>
      <c r="HEM13" s="246"/>
      <c r="HEN13" s="246"/>
      <c r="HEO13" s="246"/>
      <c r="HEP13" s="246"/>
      <c r="HEQ13" s="246"/>
      <c r="HER13" s="246"/>
      <c r="HES13" s="246"/>
      <c r="HET13" s="246"/>
      <c r="HEU13" s="246"/>
      <c r="HEV13" s="246"/>
      <c r="HEW13" s="246"/>
      <c r="HEX13" s="246"/>
      <c r="HEY13" s="246"/>
      <c r="HEZ13" s="246"/>
      <c r="HFA13" s="246"/>
      <c r="HFB13" s="246"/>
      <c r="HFC13" s="246"/>
      <c r="HFD13" s="246"/>
      <c r="HFE13" s="246"/>
      <c r="HFF13" s="246"/>
      <c r="HFG13" s="246"/>
      <c r="HFH13" s="246"/>
      <c r="HFI13" s="246"/>
      <c r="HFJ13" s="246"/>
      <c r="HFK13" s="246"/>
      <c r="HFL13" s="246"/>
      <c r="HFM13" s="246"/>
      <c r="HFN13" s="246"/>
      <c r="HFO13" s="246"/>
      <c r="HFP13" s="246"/>
      <c r="HFQ13" s="246"/>
      <c r="HFR13" s="246"/>
      <c r="HFS13" s="246"/>
      <c r="HFT13" s="246"/>
      <c r="HFU13" s="246"/>
      <c r="HFV13" s="246"/>
      <c r="HFW13" s="246"/>
      <c r="HFX13" s="246"/>
      <c r="HFY13" s="246"/>
      <c r="HFZ13" s="246"/>
      <c r="HGA13" s="246"/>
      <c r="HGB13" s="246"/>
      <c r="HGC13" s="246"/>
      <c r="HGD13" s="246"/>
      <c r="HGE13" s="246"/>
      <c r="HGF13" s="246"/>
      <c r="HGG13" s="246"/>
      <c r="HGH13" s="246"/>
      <c r="HGI13" s="246"/>
      <c r="HGJ13" s="246"/>
      <c r="HGK13" s="246"/>
      <c r="HGL13" s="246"/>
      <c r="HGM13" s="246"/>
      <c r="HGN13" s="246"/>
      <c r="HGO13" s="246"/>
      <c r="HGP13" s="246"/>
      <c r="HGQ13" s="246"/>
      <c r="HGR13" s="246"/>
      <c r="HGS13" s="246"/>
      <c r="HGT13" s="246"/>
      <c r="HGU13" s="246"/>
      <c r="HGV13" s="246"/>
      <c r="HGW13" s="246"/>
      <c r="HGX13" s="246"/>
      <c r="HGY13" s="246"/>
      <c r="HGZ13" s="246"/>
      <c r="HHA13" s="246"/>
      <c r="HHB13" s="246"/>
      <c r="HHC13" s="246"/>
      <c r="HHD13" s="246"/>
      <c r="HHE13" s="246"/>
      <c r="HHF13" s="246"/>
      <c r="HHG13" s="246"/>
      <c r="HHH13" s="246"/>
      <c r="HHI13" s="246"/>
      <c r="HHJ13" s="246"/>
      <c r="HHK13" s="246"/>
      <c r="HHL13" s="246"/>
      <c r="HHM13" s="246"/>
      <c r="HHN13" s="246"/>
      <c r="HHO13" s="246"/>
      <c r="HHP13" s="246"/>
      <c r="HHQ13" s="246"/>
      <c r="HHR13" s="246"/>
      <c r="HHS13" s="246"/>
      <c r="HHT13" s="246"/>
      <c r="HHU13" s="246"/>
      <c r="HHV13" s="246"/>
      <c r="HHW13" s="246"/>
      <c r="HHX13" s="246"/>
      <c r="HHY13" s="246"/>
      <c r="HHZ13" s="246"/>
      <c r="HIA13" s="246"/>
      <c r="HIB13" s="246"/>
      <c r="HIC13" s="246"/>
      <c r="HID13" s="246"/>
      <c r="HIE13" s="246"/>
      <c r="HIF13" s="246"/>
      <c r="HIG13" s="246"/>
      <c r="HIH13" s="246"/>
      <c r="HII13" s="246"/>
      <c r="HIJ13" s="246"/>
      <c r="HIK13" s="246"/>
      <c r="HIL13" s="246"/>
      <c r="HIM13" s="246"/>
      <c r="HIN13" s="246"/>
      <c r="HIO13" s="246"/>
      <c r="HIP13" s="246"/>
      <c r="HIQ13" s="246"/>
      <c r="HIR13" s="246"/>
      <c r="HIS13" s="246"/>
      <c r="HIT13" s="246"/>
      <c r="HIU13" s="246"/>
      <c r="HIV13" s="246"/>
      <c r="HIW13" s="246"/>
      <c r="HIX13" s="246"/>
      <c r="HIY13" s="246"/>
      <c r="HIZ13" s="246"/>
      <c r="HJA13" s="246"/>
      <c r="HJB13" s="246"/>
      <c r="HJC13" s="246"/>
      <c r="HJD13" s="246"/>
      <c r="HJE13" s="246"/>
      <c r="HJF13" s="246"/>
      <c r="HJG13" s="246"/>
      <c r="HJH13" s="246"/>
      <c r="HJI13" s="246"/>
      <c r="HJJ13" s="246"/>
      <c r="HJK13" s="246"/>
      <c r="HJL13" s="246"/>
      <c r="HJM13" s="246"/>
      <c r="HJN13" s="246"/>
      <c r="HJO13" s="246"/>
      <c r="HJP13" s="246"/>
      <c r="HJQ13" s="246"/>
      <c r="HJR13" s="246"/>
      <c r="HJS13" s="246"/>
      <c r="HJT13" s="246"/>
      <c r="HJU13" s="246"/>
      <c r="HJV13" s="246"/>
      <c r="HJW13" s="246"/>
      <c r="HJX13" s="246"/>
      <c r="HJY13" s="246"/>
      <c r="HJZ13" s="246"/>
      <c r="HKA13" s="246"/>
      <c r="HKB13" s="246"/>
      <c r="HKC13" s="246"/>
      <c r="HKD13" s="246"/>
      <c r="HKE13" s="246"/>
      <c r="HKF13" s="246"/>
      <c r="HKG13" s="246"/>
      <c r="HKH13" s="246"/>
      <c r="HKI13" s="246"/>
      <c r="HKJ13" s="246"/>
      <c r="HKK13" s="246"/>
      <c r="HKL13" s="246"/>
      <c r="HKM13" s="246"/>
      <c r="HKN13" s="246"/>
      <c r="HKO13" s="246"/>
      <c r="HKP13" s="246"/>
      <c r="HKQ13" s="246"/>
      <c r="HKR13" s="246"/>
      <c r="HKS13" s="246"/>
      <c r="HKT13" s="246"/>
      <c r="HKU13" s="246"/>
      <c r="HKV13" s="246"/>
      <c r="HKW13" s="246"/>
      <c r="HKX13" s="246"/>
      <c r="HKY13" s="246"/>
      <c r="HKZ13" s="246"/>
      <c r="HLA13" s="246"/>
      <c r="HLB13" s="246"/>
      <c r="HLC13" s="246"/>
      <c r="HLD13" s="246"/>
      <c r="HLE13" s="246"/>
      <c r="HLF13" s="246"/>
      <c r="HLG13" s="246"/>
      <c r="HLH13" s="246"/>
      <c r="HLI13" s="246"/>
      <c r="HLJ13" s="246"/>
      <c r="HLK13" s="246"/>
      <c r="HLL13" s="246"/>
      <c r="HLM13" s="246"/>
      <c r="HLN13" s="246"/>
      <c r="HLO13" s="246"/>
      <c r="HLP13" s="246"/>
      <c r="HLQ13" s="246"/>
      <c r="HLR13" s="246"/>
      <c r="HLS13" s="246"/>
      <c r="HLT13" s="246"/>
      <c r="HLU13" s="246"/>
      <c r="HLV13" s="246"/>
      <c r="HLW13" s="246"/>
      <c r="HLX13" s="246"/>
      <c r="HLY13" s="246"/>
      <c r="HLZ13" s="246"/>
      <c r="HMA13" s="246"/>
      <c r="HMB13" s="246"/>
      <c r="HMC13" s="246"/>
      <c r="HMD13" s="246"/>
      <c r="HME13" s="246"/>
      <c r="HMF13" s="246"/>
      <c r="HMG13" s="246"/>
      <c r="HMH13" s="246"/>
      <c r="HMI13" s="246"/>
      <c r="HMJ13" s="246"/>
      <c r="HMK13" s="246"/>
      <c r="HML13" s="246"/>
      <c r="HMM13" s="246"/>
      <c r="HMN13" s="246"/>
      <c r="HMO13" s="246"/>
      <c r="HMP13" s="246"/>
      <c r="HMQ13" s="246"/>
      <c r="HMR13" s="246"/>
      <c r="HMS13" s="246"/>
      <c r="HMT13" s="246"/>
      <c r="HMU13" s="246"/>
      <c r="HMV13" s="246"/>
      <c r="HMW13" s="246"/>
      <c r="HMX13" s="246"/>
      <c r="HMY13" s="246"/>
      <c r="HMZ13" s="246"/>
      <c r="HNA13" s="246"/>
      <c r="HNB13" s="246"/>
      <c r="HNC13" s="246"/>
      <c r="HND13" s="246"/>
      <c r="HNE13" s="246"/>
      <c r="HNF13" s="246"/>
      <c r="HNG13" s="246"/>
      <c r="HNH13" s="246"/>
      <c r="HNI13" s="246"/>
      <c r="HNJ13" s="246"/>
      <c r="HNK13" s="246"/>
      <c r="HNL13" s="246"/>
      <c r="HNM13" s="246"/>
      <c r="HNN13" s="246"/>
      <c r="HNO13" s="246"/>
      <c r="HNP13" s="246"/>
      <c r="HNQ13" s="246"/>
      <c r="HNR13" s="246"/>
      <c r="HNS13" s="246"/>
      <c r="HNT13" s="246"/>
      <c r="HNU13" s="246"/>
      <c r="HNV13" s="246"/>
      <c r="HNW13" s="246"/>
      <c r="HNX13" s="246"/>
      <c r="HNY13" s="246"/>
      <c r="HNZ13" s="246"/>
      <c r="HOA13" s="246"/>
      <c r="HOB13" s="246"/>
      <c r="HOC13" s="246"/>
      <c r="HOD13" s="246"/>
      <c r="HOE13" s="246"/>
      <c r="HOF13" s="246"/>
      <c r="HOG13" s="246"/>
      <c r="HOH13" s="246"/>
      <c r="HOI13" s="246"/>
      <c r="HOJ13" s="246"/>
      <c r="HOK13" s="246"/>
      <c r="HOL13" s="246"/>
      <c r="HOM13" s="246"/>
      <c r="HON13" s="246"/>
      <c r="HOO13" s="246"/>
      <c r="HOP13" s="246"/>
      <c r="HOQ13" s="246"/>
      <c r="HOR13" s="246"/>
      <c r="HOS13" s="246"/>
      <c r="HOT13" s="246"/>
      <c r="HOU13" s="246"/>
      <c r="HOV13" s="246"/>
      <c r="HOW13" s="246"/>
      <c r="HOX13" s="246"/>
      <c r="HOY13" s="246"/>
      <c r="HOZ13" s="246"/>
      <c r="HPA13" s="246"/>
      <c r="HPB13" s="246"/>
      <c r="HPC13" s="246"/>
      <c r="HPD13" s="246"/>
      <c r="HPE13" s="246"/>
      <c r="HPF13" s="246"/>
      <c r="HPG13" s="246"/>
      <c r="HPH13" s="246"/>
      <c r="HPI13" s="246"/>
      <c r="HPJ13" s="246"/>
      <c r="HPK13" s="246"/>
      <c r="HPL13" s="246"/>
      <c r="HPM13" s="246"/>
      <c r="HPN13" s="246"/>
      <c r="HPO13" s="246"/>
      <c r="HPP13" s="246"/>
      <c r="HPQ13" s="246"/>
      <c r="HPR13" s="246"/>
      <c r="HPS13" s="246"/>
      <c r="HPT13" s="246"/>
      <c r="HPU13" s="246"/>
      <c r="HPV13" s="246"/>
      <c r="HPW13" s="246"/>
      <c r="HPX13" s="246"/>
      <c r="HPY13" s="246"/>
      <c r="HPZ13" s="246"/>
      <c r="HQA13" s="246"/>
      <c r="HQB13" s="246"/>
      <c r="HQC13" s="246"/>
      <c r="HQD13" s="246"/>
      <c r="HQE13" s="246"/>
      <c r="HQF13" s="246"/>
      <c r="HQG13" s="246"/>
      <c r="HQH13" s="246"/>
      <c r="HQI13" s="246"/>
      <c r="HQJ13" s="246"/>
      <c r="HQK13" s="246"/>
      <c r="HQL13" s="246"/>
      <c r="HQM13" s="246"/>
      <c r="HQN13" s="246"/>
      <c r="HQO13" s="246"/>
      <c r="HQP13" s="246"/>
      <c r="HQQ13" s="246"/>
      <c r="HQR13" s="246"/>
      <c r="HQS13" s="246"/>
      <c r="HQT13" s="246"/>
      <c r="HQU13" s="246"/>
      <c r="HQV13" s="246"/>
      <c r="HQW13" s="246"/>
      <c r="HQX13" s="246"/>
      <c r="HQY13" s="246"/>
      <c r="HQZ13" s="246"/>
      <c r="HRA13" s="246"/>
      <c r="HRB13" s="246"/>
      <c r="HRC13" s="246"/>
      <c r="HRD13" s="246"/>
      <c r="HRE13" s="246"/>
      <c r="HRF13" s="246"/>
      <c r="HRG13" s="246"/>
      <c r="HRH13" s="246"/>
      <c r="HRI13" s="246"/>
      <c r="HRJ13" s="246"/>
      <c r="HRK13" s="246"/>
      <c r="HRL13" s="246"/>
      <c r="HRM13" s="246"/>
      <c r="HRN13" s="246"/>
      <c r="HRO13" s="246"/>
      <c r="HRP13" s="246"/>
      <c r="HRQ13" s="246"/>
      <c r="HRR13" s="246"/>
      <c r="HRS13" s="246"/>
      <c r="HRT13" s="246"/>
      <c r="HRU13" s="246"/>
      <c r="HRV13" s="246"/>
      <c r="HRW13" s="246"/>
      <c r="HRX13" s="246"/>
      <c r="HRY13" s="246"/>
      <c r="HRZ13" s="246"/>
      <c r="HSA13" s="246"/>
      <c r="HSB13" s="246"/>
      <c r="HSC13" s="246"/>
      <c r="HSD13" s="246"/>
      <c r="HSE13" s="246"/>
      <c r="HSF13" s="246"/>
      <c r="HSG13" s="246"/>
      <c r="HSH13" s="246"/>
      <c r="HSI13" s="246"/>
      <c r="HSJ13" s="246"/>
      <c r="HSK13" s="246"/>
      <c r="HSL13" s="246"/>
      <c r="HSM13" s="246"/>
      <c r="HSN13" s="246"/>
      <c r="HSO13" s="246"/>
      <c r="HSP13" s="246"/>
      <c r="HSQ13" s="246"/>
      <c r="HSR13" s="246"/>
      <c r="HSS13" s="246"/>
      <c r="HST13" s="246"/>
      <c r="HSU13" s="246"/>
      <c r="HSV13" s="246"/>
      <c r="HSW13" s="246"/>
      <c r="HSX13" s="246"/>
      <c r="HSY13" s="246"/>
      <c r="HSZ13" s="246"/>
      <c r="HTA13" s="246"/>
      <c r="HTB13" s="246"/>
      <c r="HTC13" s="246"/>
      <c r="HTD13" s="246"/>
      <c r="HTE13" s="246"/>
      <c r="HTF13" s="246"/>
      <c r="HTG13" s="246"/>
      <c r="HTH13" s="246"/>
      <c r="HTI13" s="246"/>
      <c r="HTJ13" s="246"/>
      <c r="HTK13" s="246"/>
      <c r="HTL13" s="246"/>
      <c r="HTM13" s="246"/>
      <c r="HTN13" s="246"/>
      <c r="HTO13" s="246"/>
      <c r="HTP13" s="246"/>
      <c r="HTQ13" s="246"/>
      <c r="HTR13" s="246"/>
      <c r="HTS13" s="246"/>
      <c r="HTT13" s="246"/>
      <c r="HTU13" s="246"/>
      <c r="HTV13" s="246"/>
      <c r="HTW13" s="246"/>
      <c r="HTX13" s="246"/>
      <c r="HTY13" s="246"/>
      <c r="HTZ13" s="246"/>
      <c r="HUA13" s="246"/>
      <c r="HUB13" s="246"/>
      <c r="HUC13" s="246"/>
      <c r="HUD13" s="246"/>
      <c r="HUE13" s="246"/>
      <c r="HUF13" s="246"/>
      <c r="HUG13" s="246"/>
      <c r="HUH13" s="246"/>
      <c r="HUI13" s="246"/>
      <c r="HUJ13" s="246"/>
      <c r="HUK13" s="246"/>
      <c r="HUL13" s="246"/>
      <c r="HUM13" s="246"/>
      <c r="HUN13" s="246"/>
      <c r="HUO13" s="246"/>
      <c r="HUP13" s="246"/>
      <c r="HUQ13" s="246"/>
      <c r="HUR13" s="246"/>
      <c r="HUS13" s="246"/>
      <c r="HUT13" s="246"/>
      <c r="HUU13" s="246"/>
      <c r="HUV13" s="246"/>
      <c r="HUW13" s="246"/>
      <c r="HUX13" s="246"/>
      <c r="HUY13" s="246"/>
      <c r="HUZ13" s="246"/>
      <c r="HVA13" s="246"/>
      <c r="HVB13" s="246"/>
      <c r="HVC13" s="246"/>
      <c r="HVD13" s="246"/>
      <c r="HVE13" s="246"/>
      <c r="HVF13" s="246"/>
      <c r="HVG13" s="246"/>
      <c r="HVH13" s="246"/>
      <c r="HVI13" s="246"/>
      <c r="HVJ13" s="246"/>
      <c r="HVK13" s="246"/>
      <c r="HVL13" s="246"/>
      <c r="HVM13" s="246"/>
      <c r="HVN13" s="246"/>
      <c r="HVO13" s="246"/>
      <c r="HVP13" s="246"/>
      <c r="HVQ13" s="246"/>
      <c r="HVR13" s="246"/>
      <c r="HVS13" s="246"/>
      <c r="HVT13" s="246"/>
      <c r="HVU13" s="246"/>
      <c r="HVV13" s="246"/>
      <c r="HVW13" s="246"/>
      <c r="HVX13" s="246"/>
      <c r="HVY13" s="246"/>
      <c r="HVZ13" s="246"/>
      <c r="HWA13" s="246"/>
      <c r="HWB13" s="246"/>
      <c r="HWC13" s="246"/>
      <c r="HWD13" s="246"/>
      <c r="HWE13" s="246"/>
      <c r="HWF13" s="246"/>
      <c r="HWG13" s="246"/>
      <c r="HWH13" s="246"/>
      <c r="HWI13" s="246"/>
      <c r="HWJ13" s="246"/>
      <c r="HWK13" s="246"/>
      <c r="HWL13" s="246"/>
      <c r="HWM13" s="246"/>
      <c r="HWN13" s="246"/>
      <c r="HWO13" s="246"/>
      <c r="HWP13" s="246"/>
      <c r="HWQ13" s="246"/>
      <c r="HWR13" s="246"/>
      <c r="HWS13" s="246"/>
      <c r="HWT13" s="246"/>
      <c r="HWU13" s="246"/>
      <c r="HWV13" s="246"/>
      <c r="HWW13" s="246"/>
      <c r="HWX13" s="246"/>
      <c r="HWY13" s="246"/>
      <c r="HWZ13" s="246"/>
      <c r="HXA13" s="246"/>
      <c r="HXB13" s="246"/>
      <c r="HXC13" s="246"/>
      <c r="HXD13" s="246"/>
      <c r="HXE13" s="246"/>
      <c r="HXF13" s="246"/>
      <c r="HXG13" s="246"/>
      <c r="HXH13" s="246"/>
      <c r="HXI13" s="246"/>
      <c r="HXJ13" s="246"/>
      <c r="HXK13" s="246"/>
      <c r="HXL13" s="246"/>
      <c r="HXM13" s="246"/>
      <c r="HXN13" s="246"/>
      <c r="HXO13" s="246"/>
      <c r="HXP13" s="246"/>
      <c r="HXQ13" s="246"/>
      <c r="HXR13" s="246"/>
      <c r="HXS13" s="246"/>
      <c r="HXT13" s="246"/>
      <c r="HXU13" s="246"/>
      <c r="HXV13" s="246"/>
      <c r="HXW13" s="246"/>
      <c r="HXX13" s="246"/>
      <c r="HXY13" s="246"/>
      <c r="HXZ13" s="246"/>
      <c r="HYA13" s="246"/>
      <c r="HYB13" s="246"/>
      <c r="HYC13" s="246"/>
      <c r="HYD13" s="246"/>
      <c r="HYE13" s="246"/>
      <c r="HYF13" s="246"/>
      <c r="HYG13" s="246"/>
      <c r="HYH13" s="246"/>
      <c r="HYI13" s="246"/>
      <c r="HYJ13" s="246"/>
      <c r="HYK13" s="246"/>
      <c r="HYL13" s="246"/>
      <c r="HYM13" s="246"/>
      <c r="HYN13" s="246"/>
      <c r="HYO13" s="246"/>
      <c r="HYP13" s="246"/>
      <c r="HYQ13" s="246"/>
      <c r="HYR13" s="246"/>
      <c r="HYS13" s="246"/>
      <c r="HYT13" s="246"/>
      <c r="HYU13" s="246"/>
      <c r="HYV13" s="246"/>
      <c r="HYW13" s="246"/>
      <c r="HYX13" s="246"/>
      <c r="HYY13" s="246"/>
      <c r="HYZ13" s="246"/>
      <c r="HZA13" s="246"/>
      <c r="HZB13" s="246"/>
      <c r="HZC13" s="246"/>
      <c r="HZD13" s="246"/>
      <c r="HZE13" s="246"/>
      <c r="HZF13" s="246"/>
      <c r="HZG13" s="246"/>
      <c r="HZH13" s="246"/>
      <c r="HZI13" s="246"/>
      <c r="HZJ13" s="246"/>
      <c r="HZK13" s="246"/>
      <c r="HZL13" s="246"/>
      <c r="HZM13" s="246"/>
      <c r="HZN13" s="246"/>
      <c r="HZO13" s="246"/>
      <c r="HZP13" s="246"/>
      <c r="HZQ13" s="246"/>
      <c r="HZR13" s="246"/>
      <c r="HZS13" s="246"/>
      <c r="HZT13" s="246"/>
      <c r="HZU13" s="246"/>
      <c r="HZV13" s="246"/>
      <c r="HZW13" s="246"/>
      <c r="HZX13" s="246"/>
      <c r="HZY13" s="246"/>
      <c r="HZZ13" s="246"/>
      <c r="IAA13" s="246"/>
      <c r="IAB13" s="246"/>
      <c r="IAC13" s="246"/>
      <c r="IAD13" s="246"/>
      <c r="IAE13" s="246"/>
      <c r="IAF13" s="246"/>
      <c r="IAG13" s="246"/>
      <c r="IAH13" s="246"/>
      <c r="IAI13" s="246"/>
      <c r="IAJ13" s="246"/>
      <c r="IAK13" s="246"/>
      <c r="IAL13" s="246"/>
      <c r="IAM13" s="246"/>
      <c r="IAN13" s="246"/>
      <c r="IAO13" s="246"/>
      <c r="IAP13" s="246"/>
      <c r="IAQ13" s="246"/>
      <c r="IAR13" s="246"/>
      <c r="IAS13" s="246"/>
      <c r="IAT13" s="246"/>
      <c r="IAU13" s="246"/>
      <c r="IAV13" s="246"/>
      <c r="IAW13" s="246"/>
      <c r="IAX13" s="246"/>
      <c r="IAY13" s="246"/>
      <c r="IAZ13" s="246"/>
      <c r="IBA13" s="246"/>
      <c r="IBB13" s="246"/>
      <c r="IBC13" s="246"/>
      <c r="IBD13" s="246"/>
      <c r="IBE13" s="246"/>
      <c r="IBF13" s="246"/>
      <c r="IBG13" s="246"/>
      <c r="IBH13" s="246"/>
      <c r="IBI13" s="246"/>
      <c r="IBJ13" s="246"/>
      <c r="IBK13" s="246"/>
      <c r="IBL13" s="246"/>
      <c r="IBM13" s="246"/>
      <c r="IBN13" s="246"/>
      <c r="IBO13" s="246"/>
      <c r="IBP13" s="246"/>
      <c r="IBQ13" s="246"/>
      <c r="IBR13" s="246"/>
      <c r="IBS13" s="246"/>
      <c r="IBT13" s="246"/>
      <c r="IBU13" s="246"/>
      <c r="IBV13" s="246"/>
      <c r="IBW13" s="246"/>
      <c r="IBX13" s="246"/>
      <c r="IBY13" s="246"/>
      <c r="IBZ13" s="246"/>
      <c r="ICA13" s="246"/>
      <c r="ICB13" s="246"/>
      <c r="ICC13" s="246"/>
      <c r="ICD13" s="246"/>
      <c r="ICE13" s="246"/>
      <c r="ICF13" s="246"/>
      <c r="ICG13" s="246"/>
      <c r="ICH13" s="246"/>
      <c r="ICI13" s="246"/>
      <c r="ICJ13" s="246"/>
      <c r="ICK13" s="246"/>
      <c r="ICL13" s="246"/>
      <c r="ICM13" s="246"/>
      <c r="ICN13" s="246"/>
      <c r="ICO13" s="246"/>
      <c r="ICP13" s="246"/>
      <c r="ICQ13" s="246"/>
      <c r="ICR13" s="246"/>
      <c r="ICS13" s="246"/>
      <c r="ICT13" s="246"/>
      <c r="ICU13" s="246"/>
      <c r="ICV13" s="246"/>
      <c r="ICW13" s="246"/>
      <c r="ICX13" s="246"/>
      <c r="ICY13" s="246"/>
      <c r="ICZ13" s="246"/>
      <c r="IDA13" s="246"/>
      <c r="IDB13" s="246"/>
      <c r="IDC13" s="246"/>
      <c r="IDD13" s="246"/>
      <c r="IDE13" s="246"/>
      <c r="IDF13" s="246"/>
      <c r="IDG13" s="246"/>
      <c r="IDH13" s="246"/>
      <c r="IDI13" s="246"/>
      <c r="IDJ13" s="246"/>
      <c r="IDK13" s="246"/>
      <c r="IDL13" s="246"/>
      <c r="IDM13" s="246"/>
      <c r="IDN13" s="246"/>
      <c r="IDO13" s="246"/>
      <c r="IDP13" s="246"/>
      <c r="IDQ13" s="246"/>
      <c r="IDR13" s="246"/>
      <c r="IDS13" s="246"/>
      <c r="IDT13" s="246"/>
      <c r="IDU13" s="246"/>
      <c r="IDV13" s="246"/>
      <c r="IDW13" s="246"/>
      <c r="IDX13" s="246"/>
      <c r="IDY13" s="246"/>
      <c r="IDZ13" s="246"/>
      <c r="IEA13" s="246"/>
      <c r="IEB13" s="246"/>
      <c r="IEC13" s="246"/>
      <c r="IED13" s="246"/>
      <c r="IEE13" s="246"/>
      <c r="IEF13" s="246"/>
      <c r="IEG13" s="246"/>
      <c r="IEH13" s="246"/>
      <c r="IEI13" s="246"/>
      <c r="IEJ13" s="246"/>
      <c r="IEK13" s="246"/>
      <c r="IEL13" s="246"/>
      <c r="IEM13" s="246"/>
      <c r="IEN13" s="246"/>
      <c r="IEO13" s="246"/>
      <c r="IEP13" s="246"/>
      <c r="IEQ13" s="246"/>
      <c r="IER13" s="246"/>
      <c r="IES13" s="246"/>
      <c r="IET13" s="246"/>
      <c r="IEU13" s="246"/>
      <c r="IEV13" s="246"/>
      <c r="IEW13" s="246"/>
      <c r="IEX13" s="246"/>
      <c r="IEY13" s="246"/>
      <c r="IEZ13" s="246"/>
      <c r="IFA13" s="246"/>
      <c r="IFB13" s="246"/>
      <c r="IFC13" s="246"/>
      <c r="IFD13" s="246"/>
      <c r="IFE13" s="246"/>
      <c r="IFF13" s="246"/>
      <c r="IFG13" s="246"/>
      <c r="IFH13" s="246"/>
      <c r="IFI13" s="246"/>
      <c r="IFJ13" s="246"/>
      <c r="IFK13" s="246"/>
      <c r="IFL13" s="246"/>
      <c r="IFM13" s="246"/>
      <c r="IFN13" s="246"/>
      <c r="IFO13" s="246"/>
      <c r="IFP13" s="246"/>
      <c r="IFQ13" s="246"/>
      <c r="IFR13" s="246"/>
      <c r="IFS13" s="246"/>
      <c r="IFT13" s="246"/>
      <c r="IFU13" s="246"/>
      <c r="IFV13" s="246"/>
      <c r="IFW13" s="246"/>
      <c r="IFX13" s="246"/>
      <c r="IFY13" s="246"/>
      <c r="IFZ13" s="246"/>
      <c r="IGA13" s="246"/>
      <c r="IGB13" s="246"/>
      <c r="IGC13" s="246"/>
      <c r="IGD13" s="246"/>
      <c r="IGE13" s="246"/>
      <c r="IGF13" s="246"/>
      <c r="IGG13" s="246"/>
      <c r="IGH13" s="246"/>
      <c r="IGI13" s="246"/>
      <c r="IGJ13" s="246"/>
      <c r="IGK13" s="246"/>
      <c r="IGL13" s="246"/>
      <c r="IGM13" s="246"/>
      <c r="IGN13" s="246"/>
      <c r="IGO13" s="246"/>
      <c r="IGP13" s="246"/>
      <c r="IGQ13" s="246"/>
      <c r="IGR13" s="246"/>
      <c r="IGS13" s="246"/>
      <c r="IGT13" s="246"/>
      <c r="IGU13" s="246"/>
      <c r="IGV13" s="246"/>
      <c r="IGW13" s="246"/>
      <c r="IGX13" s="246"/>
      <c r="IGY13" s="246"/>
      <c r="IGZ13" s="246"/>
      <c r="IHA13" s="246"/>
      <c r="IHB13" s="246"/>
      <c r="IHC13" s="246"/>
      <c r="IHD13" s="246"/>
      <c r="IHE13" s="246"/>
      <c r="IHF13" s="246"/>
      <c r="IHG13" s="246"/>
      <c r="IHH13" s="246"/>
      <c r="IHI13" s="246"/>
      <c r="IHJ13" s="246"/>
      <c r="IHK13" s="246"/>
      <c r="IHL13" s="246"/>
      <c r="IHM13" s="246"/>
      <c r="IHN13" s="246"/>
      <c r="IHO13" s="246"/>
      <c r="IHP13" s="246"/>
      <c r="IHQ13" s="246"/>
      <c r="IHR13" s="246"/>
      <c r="IHS13" s="246"/>
      <c r="IHT13" s="246"/>
      <c r="IHU13" s="246"/>
      <c r="IHV13" s="246"/>
      <c r="IHW13" s="246"/>
      <c r="IHX13" s="246"/>
      <c r="IHY13" s="246"/>
      <c r="IHZ13" s="246"/>
      <c r="IIA13" s="246"/>
      <c r="IIB13" s="246"/>
      <c r="IIC13" s="246"/>
      <c r="IID13" s="246"/>
      <c r="IIE13" s="246"/>
      <c r="IIF13" s="246"/>
      <c r="IIG13" s="246"/>
      <c r="IIH13" s="246"/>
      <c r="III13" s="246"/>
      <c r="IIJ13" s="246"/>
      <c r="IIK13" s="246"/>
      <c r="IIL13" s="246"/>
      <c r="IIM13" s="246"/>
      <c r="IIN13" s="246"/>
      <c r="IIO13" s="246"/>
      <c r="IIP13" s="246"/>
      <c r="IIQ13" s="246"/>
      <c r="IIR13" s="246"/>
      <c r="IIS13" s="246"/>
      <c r="IIT13" s="246"/>
      <c r="IIU13" s="246"/>
      <c r="IIV13" s="246"/>
      <c r="IIW13" s="246"/>
      <c r="IIX13" s="246"/>
      <c r="IIY13" s="246"/>
      <c r="IIZ13" s="246"/>
      <c r="IJA13" s="246"/>
      <c r="IJB13" s="246"/>
      <c r="IJC13" s="246"/>
      <c r="IJD13" s="246"/>
      <c r="IJE13" s="246"/>
      <c r="IJF13" s="246"/>
      <c r="IJG13" s="246"/>
      <c r="IJH13" s="246"/>
      <c r="IJI13" s="246"/>
      <c r="IJJ13" s="246"/>
      <c r="IJK13" s="246"/>
      <c r="IJL13" s="246"/>
      <c r="IJM13" s="246"/>
      <c r="IJN13" s="246"/>
      <c r="IJO13" s="246"/>
      <c r="IJP13" s="246"/>
      <c r="IJQ13" s="246"/>
      <c r="IJR13" s="246"/>
      <c r="IJS13" s="246"/>
      <c r="IJT13" s="246"/>
      <c r="IJU13" s="246"/>
      <c r="IJV13" s="246"/>
      <c r="IJW13" s="246"/>
      <c r="IJX13" s="246"/>
      <c r="IJY13" s="246"/>
      <c r="IJZ13" s="246"/>
      <c r="IKA13" s="246"/>
      <c r="IKB13" s="246"/>
      <c r="IKC13" s="246"/>
      <c r="IKD13" s="246"/>
      <c r="IKE13" s="246"/>
      <c r="IKF13" s="246"/>
      <c r="IKG13" s="246"/>
      <c r="IKH13" s="246"/>
      <c r="IKI13" s="246"/>
      <c r="IKJ13" s="246"/>
      <c r="IKK13" s="246"/>
      <c r="IKL13" s="246"/>
      <c r="IKM13" s="246"/>
      <c r="IKN13" s="246"/>
      <c r="IKO13" s="246"/>
      <c r="IKP13" s="246"/>
      <c r="IKQ13" s="246"/>
      <c r="IKR13" s="246"/>
      <c r="IKS13" s="246"/>
      <c r="IKT13" s="246"/>
      <c r="IKU13" s="246"/>
      <c r="IKV13" s="246"/>
      <c r="IKW13" s="246"/>
      <c r="IKX13" s="246"/>
      <c r="IKY13" s="246"/>
      <c r="IKZ13" s="246"/>
      <c r="ILA13" s="246"/>
      <c r="ILB13" s="246"/>
      <c r="ILC13" s="246"/>
      <c r="ILD13" s="246"/>
      <c r="ILE13" s="246"/>
      <c r="ILF13" s="246"/>
      <c r="ILG13" s="246"/>
      <c r="ILH13" s="246"/>
      <c r="ILI13" s="246"/>
      <c r="ILJ13" s="246"/>
      <c r="ILK13" s="246"/>
      <c r="ILL13" s="246"/>
      <c r="ILM13" s="246"/>
      <c r="ILN13" s="246"/>
      <c r="ILO13" s="246"/>
      <c r="ILP13" s="246"/>
      <c r="ILQ13" s="246"/>
      <c r="ILR13" s="246"/>
      <c r="ILS13" s="246"/>
      <c r="ILT13" s="246"/>
      <c r="ILU13" s="246"/>
      <c r="ILV13" s="246"/>
      <c r="ILW13" s="246"/>
      <c r="ILX13" s="246"/>
      <c r="ILY13" s="246"/>
      <c r="ILZ13" s="246"/>
      <c r="IMA13" s="246"/>
      <c r="IMB13" s="246"/>
      <c r="IMC13" s="246"/>
      <c r="IMD13" s="246"/>
      <c r="IME13" s="246"/>
      <c r="IMF13" s="246"/>
      <c r="IMG13" s="246"/>
      <c r="IMH13" s="246"/>
      <c r="IMI13" s="246"/>
      <c r="IMJ13" s="246"/>
      <c r="IMK13" s="246"/>
      <c r="IML13" s="246"/>
      <c r="IMM13" s="246"/>
      <c r="IMN13" s="246"/>
      <c r="IMO13" s="246"/>
      <c r="IMP13" s="246"/>
      <c r="IMQ13" s="246"/>
      <c r="IMR13" s="246"/>
      <c r="IMS13" s="246"/>
      <c r="IMT13" s="246"/>
      <c r="IMU13" s="246"/>
      <c r="IMV13" s="246"/>
      <c r="IMW13" s="246"/>
      <c r="IMX13" s="246"/>
      <c r="IMY13" s="246"/>
      <c r="IMZ13" s="246"/>
      <c r="INA13" s="246"/>
      <c r="INB13" s="246"/>
      <c r="INC13" s="246"/>
      <c r="IND13" s="246"/>
      <c r="INE13" s="246"/>
      <c r="INF13" s="246"/>
      <c r="ING13" s="246"/>
      <c r="INH13" s="246"/>
      <c r="INI13" s="246"/>
      <c r="INJ13" s="246"/>
      <c r="INK13" s="246"/>
      <c r="INL13" s="246"/>
      <c r="INM13" s="246"/>
      <c r="INN13" s="246"/>
      <c r="INO13" s="246"/>
      <c r="INP13" s="246"/>
      <c r="INQ13" s="246"/>
      <c r="INR13" s="246"/>
      <c r="INS13" s="246"/>
      <c r="INT13" s="246"/>
      <c r="INU13" s="246"/>
      <c r="INV13" s="246"/>
      <c r="INW13" s="246"/>
      <c r="INX13" s="246"/>
      <c r="INY13" s="246"/>
      <c r="INZ13" s="246"/>
      <c r="IOA13" s="246"/>
      <c r="IOB13" s="246"/>
      <c r="IOC13" s="246"/>
      <c r="IOD13" s="246"/>
      <c r="IOE13" s="246"/>
      <c r="IOF13" s="246"/>
      <c r="IOG13" s="246"/>
      <c r="IOH13" s="246"/>
      <c r="IOI13" s="246"/>
      <c r="IOJ13" s="246"/>
      <c r="IOK13" s="246"/>
      <c r="IOL13" s="246"/>
      <c r="IOM13" s="246"/>
      <c r="ION13" s="246"/>
      <c r="IOO13" s="246"/>
      <c r="IOP13" s="246"/>
      <c r="IOQ13" s="246"/>
      <c r="IOR13" s="246"/>
      <c r="IOS13" s="246"/>
      <c r="IOT13" s="246"/>
      <c r="IOU13" s="246"/>
      <c r="IOV13" s="246"/>
      <c r="IOW13" s="246"/>
      <c r="IOX13" s="246"/>
      <c r="IOY13" s="246"/>
      <c r="IOZ13" s="246"/>
      <c r="IPA13" s="246"/>
      <c r="IPB13" s="246"/>
      <c r="IPC13" s="246"/>
      <c r="IPD13" s="246"/>
      <c r="IPE13" s="246"/>
      <c r="IPF13" s="246"/>
      <c r="IPG13" s="246"/>
      <c r="IPH13" s="246"/>
      <c r="IPI13" s="246"/>
      <c r="IPJ13" s="246"/>
      <c r="IPK13" s="246"/>
      <c r="IPL13" s="246"/>
      <c r="IPM13" s="246"/>
      <c r="IPN13" s="246"/>
      <c r="IPO13" s="246"/>
      <c r="IPP13" s="246"/>
      <c r="IPQ13" s="246"/>
      <c r="IPR13" s="246"/>
      <c r="IPS13" s="246"/>
      <c r="IPT13" s="246"/>
      <c r="IPU13" s="246"/>
      <c r="IPV13" s="246"/>
      <c r="IPW13" s="246"/>
      <c r="IPX13" s="246"/>
      <c r="IPY13" s="246"/>
      <c r="IPZ13" s="246"/>
      <c r="IQA13" s="246"/>
      <c r="IQB13" s="246"/>
      <c r="IQC13" s="246"/>
      <c r="IQD13" s="246"/>
      <c r="IQE13" s="246"/>
      <c r="IQF13" s="246"/>
      <c r="IQG13" s="246"/>
      <c r="IQH13" s="246"/>
      <c r="IQI13" s="246"/>
      <c r="IQJ13" s="246"/>
      <c r="IQK13" s="246"/>
      <c r="IQL13" s="246"/>
      <c r="IQM13" s="246"/>
      <c r="IQN13" s="246"/>
      <c r="IQO13" s="246"/>
      <c r="IQP13" s="246"/>
      <c r="IQQ13" s="246"/>
      <c r="IQR13" s="246"/>
      <c r="IQS13" s="246"/>
      <c r="IQT13" s="246"/>
      <c r="IQU13" s="246"/>
      <c r="IQV13" s="246"/>
      <c r="IQW13" s="246"/>
      <c r="IQX13" s="246"/>
      <c r="IQY13" s="246"/>
      <c r="IQZ13" s="246"/>
      <c r="IRA13" s="246"/>
      <c r="IRB13" s="246"/>
      <c r="IRC13" s="246"/>
      <c r="IRD13" s="246"/>
      <c r="IRE13" s="246"/>
      <c r="IRF13" s="246"/>
      <c r="IRG13" s="246"/>
      <c r="IRH13" s="246"/>
      <c r="IRI13" s="246"/>
      <c r="IRJ13" s="246"/>
      <c r="IRK13" s="246"/>
      <c r="IRL13" s="246"/>
      <c r="IRM13" s="246"/>
      <c r="IRN13" s="246"/>
      <c r="IRO13" s="246"/>
      <c r="IRP13" s="246"/>
      <c r="IRQ13" s="246"/>
      <c r="IRR13" s="246"/>
      <c r="IRS13" s="246"/>
      <c r="IRT13" s="246"/>
      <c r="IRU13" s="246"/>
      <c r="IRV13" s="246"/>
      <c r="IRW13" s="246"/>
      <c r="IRX13" s="246"/>
      <c r="IRY13" s="246"/>
      <c r="IRZ13" s="246"/>
      <c r="ISA13" s="246"/>
      <c r="ISB13" s="246"/>
      <c r="ISC13" s="246"/>
      <c r="ISD13" s="246"/>
      <c r="ISE13" s="246"/>
      <c r="ISF13" s="246"/>
      <c r="ISG13" s="246"/>
      <c r="ISH13" s="246"/>
      <c r="ISI13" s="246"/>
      <c r="ISJ13" s="246"/>
      <c r="ISK13" s="246"/>
      <c r="ISL13" s="246"/>
      <c r="ISM13" s="246"/>
      <c r="ISN13" s="246"/>
      <c r="ISO13" s="246"/>
      <c r="ISP13" s="246"/>
      <c r="ISQ13" s="246"/>
      <c r="ISR13" s="246"/>
      <c r="ISS13" s="246"/>
      <c r="IST13" s="246"/>
      <c r="ISU13" s="246"/>
      <c r="ISV13" s="246"/>
      <c r="ISW13" s="246"/>
      <c r="ISX13" s="246"/>
      <c r="ISY13" s="246"/>
      <c r="ISZ13" s="246"/>
      <c r="ITA13" s="246"/>
      <c r="ITB13" s="246"/>
      <c r="ITC13" s="246"/>
      <c r="ITD13" s="246"/>
      <c r="ITE13" s="246"/>
      <c r="ITF13" s="246"/>
      <c r="ITG13" s="246"/>
      <c r="ITH13" s="246"/>
      <c r="ITI13" s="246"/>
      <c r="ITJ13" s="246"/>
      <c r="ITK13" s="246"/>
      <c r="ITL13" s="246"/>
      <c r="ITM13" s="246"/>
      <c r="ITN13" s="246"/>
      <c r="ITO13" s="246"/>
      <c r="ITP13" s="246"/>
      <c r="ITQ13" s="246"/>
      <c r="ITR13" s="246"/>
      <c r="ITS13" s="246"/>
      <c r="ITT13" s="246"/>
      <c r="ITU13" s="246"/>
      <c r="ITV13" s="246"/>
      <c r="ITW13" s="246"/>
      <c r="ITX13" s="246"/>
      <c r="ITY13" s="246"/>
      <c r="ITZ13" s="246"/>
      <c r="IUA13" s="246"/>
      <c r="IUB13" s="246"/>
      <c r="IUC13" s="246"/>
      <c r="IUD13" s="246"/>
      <c r="IUE13" s="246"/>
      <c r="IUF13" s="246"/>
      <c r="IUG13" s="246"/>
      <c r="IUH13" s="246"/>
      <c r="IUI13" s="246"/>
      <c r="IUJ13" s="246"/>
      <c r="IUK13" s="246"/>
      <c r="IUL13" s="246"/>
      <c r="IUM13" s="246"/>
      <c r="IUN13" s="246"/>
      <c r="IUO13" s="246"/>
      <c r="IUP13" s="246"/>
      <c r="IUQ13" s="246"/>
      <c r="IUR13" s="246"/>
      <c r="IUS13" s="246"/>
      <c r="IUT13" s="246"/>
      <c r="IUU13" s="246"/>
      <c r="IUV13" s="246"/>
      <c r="IUW13" s="246"/>
      <c r="IUX13" s="246"/>
      <c r="IUY13" s="246"/>
      <c r="IUZ13" s="246"/>
      <c r="IVA13" s="246"/>
      <c r="IVB13" s="246"/>
      <c r="IVC13" s="246"/>
      <c r="IVD13" s="246"/>
      <c r="IVE13" s="246"/>
      <c r="IVF13" s="246"/>
      <c r="IVG13" s="246"/>
      <c r="IVH13" s="246"/>
      <c r="IVI13" s="246"/>
      <c r="IVJ13" s="246"/>
      <c r="IVK13" s="246"/>
      <c r="IVL13" s="246"/>
      <c r="IVM13" s="246"/>
      <c r="IVN13" s="246"/>
      <c r="IVO13" s="246"/>
      <c r="IVP13" s="246"/>
      <c r="IVQ13" s="246"/>
      <c r="IVR13" s="246"/>
      <c r="IVS13" s="246"/>
      <c r="IVT13" s="246"/>
      <c r="IVU13" s="246"/>
      <c r="IVV13" s="246"/>
      <c r="IVW13" s="246"/>
      <c r="IVX13" s="246"/>
      <c r="IVY13" s="246"/>
      <c r="IVZ13" s="246"/>
      <c r="IWA13" s="246"/>
      <c r="IWB13" s="246"/>
      <c r="IWC13" s="246"/>
      <c r="IWD13" s="246"/>
      <c r="IWE13" s="246"/>
      <c r="IWF13" s="246"/>
      <c r="IWG13" s="246"/>
      <c r="IWH13" s="246"/>
      <c r="IWI13" s="246"/>
      <c r="IWJ13" s="246"/>
      <c r="IWK13" s="246"/>
      <c r="IWL13" s="246"/>
      <c r="IWM13" s="246"/>
      <c r="IWN13" s="246"/>
      <c r="IWO13" s="246"/>
      <c r="IWP13" s="246"/>
      <c r="IWQ13" s="246"/>
      <c r="IWR13" s="246"/>
      <c r="IWS13" s="246"/>
      <c r="IWT13" s="246"/>
      <c r="IWU13" s="246"/>
      <c r="IWV13" s="246"/>
      <c r="IWW13" s="246"/>
      <c r="IWX13" s="246"/>
      <c r="IWY13" s="246"/>
      <c r="IWZ13" s="246"/>
      <c r="IXA13" s="246"/>
      <c r="IXB13" s="246"/>
      <c r="IXC13" s="246"/>
      <c r="IXD13" s="246"/>
      <c r="IXE13" s="246"/>
      <c r="IXF13" s="246"/>
      <c r="IXG13" s="246"/>
      <c r="IXH13" s="246"/>
      <c r="IXI13" s="246"/>
      <c r="IXJ13" s="246"/>
      <c r="IXK13" s="246"/>
      <c r="IXL13" s="246"/>
      <c r="IXM13" s="246"/>
      <c r="IXN13" s="246"/>
      <c r="IXO13" s="246"/>
      <c r="IXP13" s="246"/>
      <c r="IXQ13" s="246"/>
      <c r="IXR13" s="246"/>
      <c r="IXS13" s="246"/>
      <c r="IXT13" s="246"/>
      <c r="IXU13" s="246"/>
      <c r="IXV13" s="246"/>
      <c r="IXW13" s="246"/>
      <c r="IXX13" s="246"/>
      <c r="IXY13" s="246"/>
      <c r="IXZ13" s="246"/>
      <c r="IYA13" s="246"/>
      <c r="IYB13" s="246"/>
      <c r="IYC13" s="246"/>
      <c r="IYD13" s="246"/>
      <c r="IYE13" s="246"/>
      <c r="IYF13" s="246"/>
      <c r="IYG13" s="246"/>
      <c r="IYH13" s="246"/>
      <c r="IYI13" s="246"/>
      <c r="IYJ13" s="246"/>
      <c r="IYK13" s="246"/>
      <c r="IYL13" s="246"/>
      <c r="IYM13" s="246"/>
      <c r="IYN13" s="246"/>
      <c r="IYO13" s="246"/>
      <c r="IYP13" s="246"/>
      <c r="IYQ13" s="246"/>
      <c r="IYR13" s="246"/>
      <c r="IYS13" s="246"/>
      <c r="IYT13" s="246"/>
      <c r="IYU13" s="246"/>
      <c r="IYV13" s="246"/>
      <c r="IYW13" s="246"/>
      <c r="IYX13" s="246"/>
      <c r="IYY13" s="246"/>
      <c r="IYZ13" s="246"/>
      <c r="IZA13" s="246"/>
      <c r="IZB13" s="246"/>
      <c r="IZC13" s="246"/>
      <c r="IZD13" s="246"/>
      <c r="IZE13" s="246"/>
      <c r="IZF13" s="246"/>
      <c r="IZG13" s="246"/>
      <c r="IZH13" s="246"/>
      <c r="IZI13" s="246"/>
      <c r="IZJ13" s="246"/>
      <c r="IZK13" s="246"/>
      <c r="IZL13" s="246"/>
      <c r="IZM13" s="246"/>
      <c r="IZN13" s="246"/>
      <c r="IZO13" s="246"/>
      <c r="IZP13" s="246"/>
      <c r="IZQ13" s="246"/>
      <c r="IZR13" s="246"/>
      <c r="IZS13" s="246"/>
      <c r="IZT13" s="246"/>
      <c r="IZU13" s="246"/>
      <c r="IZV13" s="246"/>
      <c r="IZW13" s="246"/>
      <c r="IZX13" s="246"/>
      <c r="IZY13" s="246"/>
      <c r="IZZ13" s="246"/>
      <c r="JAA13" s="246"/>
      <c r="JAB13" s="246"/>
      <c r="JAC13" s="246"/>
      <c r="JAD13" s="246"/>
      <c r="JAE13" s="246"/>
      <c r="JAF13" s="246"/>
      <c r="JAG13" s="246"/>
      <c r="JAH13" s="246"/>
      <c r="JAI13" s="246"/>
      <c r="JAJ13" s="246"/>
      <c r="JAK13" s="246"/>
      <c r="JAL13" s="246"/>
      <c r="JAM13" s="246"/>
      <c r="JAN13" s="246"/>
      <c r="JAO13" s="246"/>
      <c r="JAP13" s="246"/>
      <c r="JAQ13" s="246"/>
      <c r="JAR13" s="246"/>
      <c r="JAS13" s="246"/>
      <c r="JAT13" s="246"/>
      <c r="JAU13" s="246"/>
      <c r="JAV13" s="246"/>
      <c r="JAW13" s="246"/>
      <c r="JAX13" s="246"/>
      <c r="JAY13" s="246"/>
      <c r="JAZ13" s="246"/>
      <c r="JBA13" s="246"/>
      <c r="JBB13" s="246"/>
      <c r="JBC13" s="246"/>
      <c r="JBD13" s="246"/>
      <c r="JBE13" s="246"/>
      <c r="JBF13" s="246"/>
      <c r="JBG13" s="246"/>
      <c r="JBH13" s="246"/>
      <c r="JBI13" s="246"/>
      <c r="JBJ13" s="246"/>
      <c r="JBK13" s="246"/>
      <c r="JBL13" s="246"/>
      <c r="JBM13" s="246"/>
      <c r="JBN13" s="246"/>
      <c r="JBO13" s="246"/>
      <c r="JBP13" s="246"/>
      <c r="JBQ13" s="246"/>
      <c r="JBR13" s="246"/>
      <c r="JBS13" s="246"/>
      <c r="JBT13" s="246"/>
      <c r="JBU13" s="246"/>
      <c r="JBV13" s="246"/>
      <c r="JBW13" s="246"/>
      <c r="JBX13" s="246"/>
      <c r="JBY13" s="246"/>
      <c r="JBZ13" s="246"/>
      <c r="JCA13" s="246"/>
      <c r="JCB13" s="246"/>
      <c r="JCC13" s="246"/>
      <c r="JCD13" s="246"/>
      <c r="JCE13" s="246"/>
      <c r="JCF13" s="246"/>
      <c r="JCG13" s="246"/>
      <c r="JCH13" s="246"/>
      <c r="JCI13" s="246"/>
      <c r="JCJ13" s="246"/>
      <c r="JCK13" s="246"/>
      <c r="JCL13" s="246"/>
      <c r="JCM13" s="246"/>
      <c r="JCN13" s="246"/>
      <c r="JCO13" s="246"/>
      <c r="JCP13" s="246"/>
      <c r="JCQ13" s="246"/>
      <c r="JCR13" s="246"/>
      <c r="JCS13" s="246"/>
      <c r="JCT13" s="246"/>
      <c r="JCU13" s="246"/>
      <c r="JCV13" s="246"/>
      <c r="JCW13" s="246"/>
      <c r="JCX13" s="246"/>
      <c r="JCY13" s="246"/>
      <c r="JCZ13" s="246"/>
      <c r="JDA13" s="246"/>
      <c r="JDB13" s="246"/>
      <c r="JDC13" s="246"/>
      <c r="JDD13" s="246"/>
      <c r="JDE13" s="246"/>
      <c r="JDF13" s="246"/>
      <c r="JDG13" s="246"/>
      <c r="JDH13" s="246"/>
      <c r="JDI13" s="246"/>
      <c r="JDJ13" s="246"/>
      <c r="JDK13" s="246"/>
      <c r="JDL13" s="246"/>
      <c r="JDM13" s="246"/>
      <c r="JDN13" s="246"/>
      <c r="JDO13" s="246"/>
      <c r="JDP13" s="246"/>
      <c r="JDQ13" s="246"/>
      <c r="JDR13" s="246"/>
      <c r="JDS13" s="246"/>
      <c r="JDT13" s="246"/>
      <c r="JDU13" s="246"/>
      <c r="JDV13" s="246"/>
      <c r="JDW13" s="246"/>
      <c r="JDX13" s="246"/>
      <c r="JDY13" s="246"/>
      <c r="JDZ13" s="246"/>
      <c r="JEA13" s="246"/>
      <c r="JEB13" s="246"/>
      <c r="JEC13" s="246"/>
      <c r="JED13" s="246"/>
      <c r="JEE13" s="246"/>
      <c r="JEF13" s="246"/>
      <c r="JEG13" s="246"/>
      <c r="JEH13" s="246"/>
      <c r="JEI13" s="246"/>
      <c r="JEJ13" s="246"/>
      <c r="JEK13" s="246"/>
      <c r="JEL13" s="246"/>
      <c r="JEM13" s="246"/>
      <c r="JEN13" s="246"/>
      <c r="JEO13" s="246"/>
      <c r="JEP13" s="246"/>
      <c r="JEQ13" s="246"/>
      <c r="JER13" s="246"/>
      <c r="JES13" s="246"/>
      <c r="JET13" s="246"/>
      <c r="JEU13" s="246"/>
      <c r="JEV13" s="246"/>
      <c r="JEW13" s="246"/>
      <c r="JEX13" s="246"/>
      <c r="JEY13" s="246"/>
      <c r="JEZ13" s="246"/>
      <c r="JFA13" s="246"/>
      <c r="JFB13" s="246"/>
      <c r="JFC13" s="246"/>
      <c r="JFD13" s="246"/>
      <c r="JFE13" s="246"/>
      <c r="JFF13" s="246"/>
      <c r="JFG13" s="246"/>
      <c r="JFH13" s="246"/>
      <c r="JFI13" s="246"/>
      <c r="JFJ13" s="246"/>
      <c r="JFK13" s="246"/>
      <c r="JFL13" s="246"/>
      <c r="JFM13" s="246"/>
      <c r="JFN13" s="246"/>
      <c r="JFO13" s="246"/>
      <c r="JFP13" s="246"/>
      <c r="JFQ13" s="246"/>
      <c r="JFR13" s="246"/>
      <c r="JFS13" s="246"/>
      <c r="JFT13" s="246"/>
      <c r="JFU13" s="246"/>
      <c r="JFV13" s="246"/>
      <c r="JFW13" s="246"/>
      <c r="JFX13" s="246"/>
      <c r="JFY13" s="246"/>
      <c r="JFZ13" s="246"/>
      <c r="JGA13" s="246"/>
      <c r="JGB13" s="246"/>
      <c r="JGC13" s="246"/>
      <c r="JGD13" s="246"/>
      <c r="JGE13" s="246"/>
      <c r="JGF13" s="246"/>
      <c r="JGG13" s="246"/>
      <c r="JGH13" s="246"/>
      <c r="JGI13" s="246"/>
      <c r="JGJ13" s="246"/>
      <c r="JGK13" s="246"/>
      <c r="JGL13" s="246"/>
      <c r="JGM13" s="246"/>
      <c r="JGN13" s="246"/>
      <c r="JGO13" s="246"/>
      <c r="JGP13" s="246"/>
      <c r="JGQ13" s="246"/>
      <c r="JGR13" s="246"/>
      <c r="JGS13" s="246"/>
      <c r="JGT13" s="246"/>
      <c r="JGU13" s="246"/>
      <c r="JGV13" s="246"/>
      <c r="JGW13" s="246"/>
      <c r="JGX13" s="246"/>
      <c r="JGY13" s="246"/>
      <c r="JGZ13" s="246"/>
      <c r="JHA13" s="246"/>
      <c r="JHB13" s="246"/>
      <c r="JHC13" s="246"/>
      <c r="JHD13" s="246"/>
      <c r="JHE13" s="246"/>
      <c r="JHF13" s="246"/>
      <c r="JHG13" s="246"/>
      <c r="JHH13" s="246"/>
      <c r="JHI13" s="246"/>
      <c r="JHJ13" s="246"/>
      <c r="JHK13" s="246"/>
      <c r="JHL13" s="246"/>
      <c r="JHM13" s="246"/>
      <c r="JHN13" s="246"/>
      <c r="JHO13" s="246"/>
      <c r="JHP13" s="246"/>
      <c r="JHQ13" s="246"/>
      <c r="JHR13" s="246"/>
      <c r="JHS13" s="246"/>
      <c r="JHT13" s="246"/>
      <c r="JHU13" s="246"/>
      <c r="JHV13" s="246"/>
      <c r="JHW13" s="246"/>
      <c r="JHX13" s="246"/>
      <c r="JHY13" s="246"/>
      <c r="JHZ13" s="246"/>
      <c r="JIA13" s="246"/>
      <c r="JIB13" s="246"/>
      <c r="JIC13" s="246"/>
      <c r="JID13" s="246"/>
      <c r="JIE13" s="246"/>
      <c r="JIF13" s="246"/>
      <c r="JIG13" s="246"/>
      <c r="JIH13" s="246"/>
      <c r="JII13" s="246"/>
      <c r="JIJ13" s="246"/>
      <c r="JIK13" s="246"/>
      <c r="JIL13" s="246"/>
      <c r="JIM13" s="246"/>
      <c r="JIN13" s="246"/>
      <c r="JIO13" s="246"/>
      <c r="JIP13" s="246"/>
      <c r="JIQ13" s="246"/>
      <c r="JIR13" s="246"/>
      <c r="JIS13" s="246"/>
      <c r="JIT13" s="246"/>
      <c r="JIU13" s="246"/>
      <c r="JIV13" s="246"/>
      <c r="JIW13" s="246"/>
      <c r="JIX13" s="246"/>
      <c r="JIY13" s="246"/>
      <c r="JIZ13" s="246"/>
      <c r="JJA13" s="246"/>
      <c r="JJB13" s="246"/>
      <c r="JJC13" s="246"/>
      <c r="JJD13" s="246"/>
      <c r="JJE13" s="246"/>
      <c r="JJF13" s="246"/>
      <c r="JJG13" s="246"/>
      <c r="JJH13" s="246"/>
      <c r="JJI13" s="246"/>
      <c r="JJJ13" s="246"/>
      <c r="JJK13" s="246"/>
      <c r="JJL13" s="246"/>
      <c r="JJM13" s="246"/>
      <c r="JJN13" s="246"/>
      <c r="JJO13" s="246"/>
      <c r="JJP13" s="246"/>
      <c r="JJQ13" s="246"/>
      <c r="JJR13" s="246"/>
      <c r="JJS13" s="246"/>
      <c r="JJT13" s="246"/>
      <c r="JJU13" s="246"/>
      <c r="JJV13" s="246"/>
      <c r="JJW13" s="246"/>
      <c r="JJX13" s="246"/>
      <c r="JJY13" s="246"/>
      <c r="JJZ13" s="246"/>
      <c r="JKA13" s="246"/>
      <c r="JKB13" s="246"/>
      <c r="JKC13" s="246"/>
      <c r="JKD13" s="246"/>
      <c r="JKE13" s="246"/>
      <c r="JKF13" s="246"/>
      <c r="JKG13" s="246"/>
      <c r="JKH13" s="246"/>
      <c r="JKI13" s="246"/>
      <c r="JKJ13" s="246"/>
      <c r="JKK13" s="246"/>
      <c r="JKL13" s="246"/>
      <c r="JKM13" s="246"/>
      <c r="JKN13" s="246"/>
      <c r="JKO13" s="246"/>
      <c r="JKP13" s="246"/>
      <c r="JKQ13" s="246"/>
      <c r="JKR13" s="246"/>
      <c r="JKS13" s="246"/>
      <c r="JKT13" s="246"/>
      <c r="JKU13" s="246"/>
      <c r="JKV13" s="246"/>
      <c r="JKW13" s="246"/>
      <c r="JKX13" s="246"/>
      <c r="JKY13" s="246"/>
      <c r="JKZ13" s="246"/>
      <c r="JLA13" s="246"/>
      <c r="JLB13" s="246"/>
      <c r="JLC13" s="246"/>
      <c r="JLD13" s="246"/>
      <c r="JLE13" s="246"/>
      <c r="JLF13" s="246"/>
      <c r="JLG13" s="246"/>
      <c r="JLH13" s="246"/>
      <c r="JLI13" s="246"/>
      <c r="JLJ13" s="246"/>
      <c r="JLK13" s="246"/>
      <c r="JLL13" s="246"/>
      <c r="JLM13" s="246"/>
      <c r="JLN13" s="246"/>
      <c r="JLO13" s="246"/>
      <c r="JLP13" s="246"/>
      <c r="JLQ13" s="246"/>
      <c r="JLR13" s="246"/>
      <c r="JLS13" s="246"/>
      <c r="JLT13" s="246"/>
      <c r="JLU13" s="246"/>
      <c r="JLV13" s="246"/>
      <c r="JLW13" s="246"/>
      <c r="JLX13" s="246"/>
      <c r="JLY13" s="246"/>
      <c r="JLZ13" s="246"/>
      <c r="JMA13" s="246"/>
      <c r="JMB13" s="246"/>
      <c r="JMC13" s="246"/>
      <c r="JMD13" s="246"/>
      <c r="JME13" s="246"/>
      <c r="JMF13" s="246"/>
      <c r="JMG13" s="246"/>
      <c r="JMH13" s="246"/>
      <c r="JMI13" s="246"/>
      <c r="JMJ13" s="246"/>
      <c r="JMK13" s="246"/>
      <c r="JML13" s="246"/>
      <c r="JMM13" s="246"/>
      <c r="JMN13" s="246"/>
      <c r="JMO13" s="246"/>
      <c r="JMP13" s="246"/>
      <c r="JMQ13" s="246"/>
      <c r="JMR13" s="246"/>
      <c r="JMS13" s="246"/>
      <c r="JMT13" s="246"/>
      <c r="JMU13" s="246"/>
      <c r="JMV13" s="246"/>
      <c r="JMW13" s="246"/>
      <c r="JMX13" s="246"/>
      <c r="JMY13" s="246"/>
      <c r="JMZ13" s="246"/>
      <c r="JNA13" s="246"/>
      <c r="JNB13" s="246"/>
      <c r="JNC13" s="246"/>
      <c r="JND13" s="246"/>
      <c r="JNE13" s="246"/>
      <c r="JNF13" s="246"/>
      <c r="JNG13" s="246"/>
      <c r="JNH13" s="246"/>
      <c r="JNI13" s="246"/>
      <c r="JNJ13" s="246"/>
      <c r="JNK13" s="246"/>
      <c r="JNL13" s="246"/>
      <c r="JNM13" s="246"/>
      <c r="JNN13" s="246"/>
      <c r="JNO13" s="246"/>
      <c r="JNP13" s="246"/>
      <c r="JNQ13" s="246"/>
      <c r="JNR13" s="246"/>
      <c r="JNS13" s="246"/>
      <c r="JNT13" s="246"/>
      <c r="JNU13" s="246"/>
      <c r="JNV13" s="246"/>
      <c r="JNW13" s="246"/>
      <c r="JNX13" s="246"/>
      <c r="JNY13" s="246"/>
      <c r="JNZ13" s="246"/>
      <c r="JOA13" s="246"/>
      <c r="JOB13" s="246"/>
      <c r="JOC13" s="246"/>
      <c r="JOD13" s="246"/>
      <c r="JOE13" s="246"/>
      <c r="JOF13" s="246"/>
      <c r="JOG13" s="246"/>
      <c r="JOH13" s="246"/>
      <c r="JOI13" s="246"/>
      <c r="JOJ13" s="246"/>
      <c r="JOK13" s="246"/>
      <c r="JOL13" s="246"/>
      <c r="JOM13" s="246"/>
      <c r="JON13" s="246"/>
      <c r="JOO13" s="246"/>
      <c r="JOP13" s="246"/>
      <c r="JOQ13" s="246"/>
      <c r="JOR13" s="246"/>
      <c r="JOS13" s="246"/>
      <c r="JOT13" s="246"/>
      <c r="JOU13" s="246"/>
      <c r="JOV13" s="246"/>
      <c r="JOW13" s="246"/>
      <c r="JOX13" s="246"/>
      <c r="JOY13" s="246"/>
      <c r="JOZ13" s="246"/>
      <c r="JPA13" s="246"/>
      <c r="JPB13" s="246"/>
      <c r="JPC13" s="246"/>
      <c r="JPD13" s="246"/>
      <c r="JPE13" s="246"/>
      <c r="JPF13" s="246"/>
      <c r="JPG13" s="246"/>
      <c r="JPH13" s="246"/>
      <c r="JPI13" s="246"/>
      <c r="JPJ13" s="246"/>
      <c r="JPK13" s="246"/>
      <c r="JPL13" s="246"/>
      <c r="JPM13" s="246"/>
      <c r="JPN13" s="246"/>
      <c r="JPO13" s="246"/>
      <c r="JPP13" s="246"/>
      <c r="JPQ13" s="246"/>
      <c r="JPR13" s="246"/>
      <c r="JPS13" s="246"/>
      <c r="JPT13" s="246"/>
      <c r="JPU13" s="246"/>
      <c r="JPV13" s="246"/>
      <c r="JPW13" s="246"/>
      <c r="JPX13" s="246"/>
      <c r="JPY13" s="246"/>
      <c r="JPZ13" s="246"/>
      <c r="JQA13" s="246"/>
      <c r="JQB13" s="246"/>
      <c r="JQC13" s="246"/>
      <c r="JQD13" s="246"/>
      <c r="JQE13" s="246"/>
      <c r="JQF13" s="246"/>
      <c r="JQG13" s="246"/>
      <c r="JQH13" s="246"/>
      <c r="JQI13" s="246"/>
      <c r="JQJ13" s="246"/>
      <c r="JQK13" s="246"/>
      <c r="JQL13" s="246"/>
      <c r="JQM13" s="246"/>
      <c r="JQN13" s="246"/>
      <c r="JQO13" s="246"/>
      <c r="JQP13" s="246"/>
      <c r="JQQ13" s="246"/>
      <c r="JQR13" s="246"/>
      <c r="JQS13" s="246"/>
      <c r="JQT13" s="246"/>
      <c r="JQU13" s="246"/>
      <c r="JQV13" s="246"/>
      <c r="JQW13" s="246"/>
      <c r="JQX13" s="246"/>
      <c r="JQY13" s="246"/>
      <c r="JQZ13" s="246"/>
      <c r="JRA13" s="246"/>
      <c r="JRB13" s="246"/>
      <c r="JRC13" s="246"/>
      <c r="JRD13" s="246"/>
      <c r="JRE13" s="246"/>
      <c r="JRF13" s="246"/>
      <c r="JRG13" s="246"/>
      <c r="JRH13" s="246"/>
      <c r="JRI13" s="246"/>
      <c r="JRJ13" s="246"/>
      <c r="JRK13" s="246"/>
      <c r="JRL13" s="246"/>
      <c r="JRM13" s="246"/>
      <c r="JRN13" s="246"/>
      <c r="JRO13" s="246"/>
      <c r="JRP13" s="246"/>
      <c r="JRQ13" s="246"/>
      <c r="JRR13" s="246"/>
      <c r="JRS13" s="246"/>
      <c r="JRT13" s="246"/>
      <c r="JRU13" s="246"/>
      <c r="JRV13" s="246"/>
      <c r="JRW13" s="246"/>
      <c r="JRX13" s="246"/>
      <c r="JRY13" s="246"/>
      <c r="JRZ13" s="246"/>
      <c r="JSA13" s="246"/>
      <c r="JSB13" s="246"/>
      <c r="JSC13" s="246"/>
      <c r="JSD13" s="246"/>
      <c r="JSE13" s="246"/>
      <c r="JSF13" s="246"/>
      <c r="JSG13" s="246"/>
      <c r="JSH13" s="246"/>
      <c r="JSI13" s="246"/>
      <c r="JSJ13" s="246"/>
      <c r="JSK13" s="246"/>
      <c r="JSL13" s="246"/>
      <c r="JSM13" s="246"/>
      <c r="JSN13" s="246"/>
      <c r="JSO13" s="246"/>
      <c r="JSP13" s="246"/>
      <c r="JSQ13" s="246"/>
      <c r="JSR13" s="246"/>
      <c r="JSS13" s="246"/>
      <c r="JST13" s="246"/>
      <c r="JSU13" s="246"/>
      <c r="JSV13" s="246"/>
      <c r="JSW13" s="246"/>
      <c r="JSX13" s="246"/>
      <c r="JSY13" s="246"/>
      <c r="JSZ13" s="246"/>
      <c r="JTA13" s="246"/>
      <c r="JTB13" s="246"/>
      <c r="JTC13" s="246"/>
      <c r="JTD13" s="246"/>
      <c r="JTE13" s="246"/>
      <c r="JTF13" s="246"/>
      <c r="JTG13" s="246"/>
      <c r="JTH13" s="246"/>
      <c r="JTI13" s="246"/>
      <c r="JTJ13" s="246"/>
      <c r="JTK13" s="246"/>
      <c r="JTL13" s="246"/>
      <c r="JTM13" s="246"/>
      <c r="JTN13" s="246"/>
      <c r="JTO13" s="246"/>
      <c r="JTP13" s="246"/>
      <c r="JTQ13" s="246"/>
      <c r="JTR13" s="246"/>
      <c r="JTS13" s="246"/>
      <c r="JTT13" s="246"/>
      <c r="JTU13" s="246"/>
      <c r="JTV13" s="246"/>
      <c r="JTW13" s="246"/>
      <c r="JTX13" s="246"/>
      <c r="JTY13" s="246"/>
      <c r="JTZ13" s="246"/>
      <c r="JUA13" s="246"/>
      <c r="JUB13" s="246"/>
      <c r="JUC13" s="246"/>
      <c r="JUD13" s="246"/>
      <c r="JUE13" s="246"/>
      <c r="JUF13" s="246"/>
      <c r="JUG13" s="246"/>
      <c r="JUH13" s="246"/>
      <c r="JUI13" s="246"/>
      <c r="JUJ13" s="246"/>
      <c r="JUK13" s="246"/>
      <c r="JUL13" s="246"/>
      <c r="JUM13" s="246"/>
      <c r="JUN13" s="246"/>
      <c r="JUO13" s="246"/>
      <c r="JUP13" s="246"/>
      <c r="JUQ13" s="246"/>
      <c r="JUR13" s="246"/>
      <c r="JUS13" s="246"/>
      <c r="JUT13" s="246"/>
      <c r="JUU13" s="246"/>
      <c r="JUV13" s="246"/>
      <c r="JUW13" s="246"/>
      <c r="JUX13" s="246"/>
      <c r="JUY13" s="246"/>
      <c r="JUZ13" s="246"/>
      <c r="JVA13" s="246"/>
      <c r="JVB13" s="246"/>
      <c r="JVC13" s="246"/>
      <c r="JVD13" s="246"/>
      <c r="JVE13" s="246"/>
      <c r="JVF13" s="246"/>
      <c r="JVG13" s="246"/>
      <c r="JVH13" s="246"/>
      <c r="JVI13" s="246"/>
      <c r="JVJ13" s="246"/>
      <c r="JVK13" s="246"/>
      <c r="JVL13" s="246"/>
      <c r="JVM13" s="246"/>
      <c r="JVN13" s="246"/>
      <c r="JVO13" s="246"/>
      <c r="JVP13" s="246"/>
      <c r="JVQ13" s="246"/>
      <c r="JVR13" s="246"/>
      <c r="JVS13" s="246"/>
      <c r="JVT13" s="246"/>
      <c r="JVU13" s="246"/>
      <c r="JVV13" s="246"/>
      <c r="JVW13" s="246"/>
      <c r="JVX13" s="246"/>
      <c r="JVY13" s="246"/>
      <c r="JVZ13" s="246"/>
      <c r="JWA13" s="246"/>
      <c r="JWB13" s="246"/>
      <c r="JWC13" s="246"/>
      <c r="JWD13" s="246"/>
      <c r="JWE13" s="246"/>
      <c r="JWF13" s="246"/>
      <c r="JWG13" s="246"/>
      <c r="JWH13" s="246"/>
      <c r="JWI13" s="246"/>
      <c r="JWJ13" s="246"/>
      <c r="JWK13" s="246"/>
      <c r="JWL13" s="246"/>
      <c r="JWM13" s="246"/>
      <c r="JWN13" s="246"/>
      <c r="JWO13" s="246"/>
      <c r="JWP13" s="246"/>
      <c r="JWQ13" s="246"/>
      <c r="JWR13" s="246"/>
      <c r="JWS13" s="246"/>
      <c r="JWT13" s="246"/>
      <c r="JWU13" s="246"/>
      <c r="JWV13" s="246"/>
      <c r="JWW13" s="246"/>
      <c r="JWX13" s="246"/>
      <c r="JWY13" s="246"/>
      <c r="JWZ13" s="246"/>
      <c r="JXA13" s="246"/>
      <c r="JXB13" s="246"/>
      <c r="JXC13" s="246"/>
      <c r="JXD13" s="246"/>
      <c r="JXE13" s="246"/>
      <c r="JXF13" s="246"/>
      <c r="JXG13" s="246"/>
      <c r="JXH13" s="246"/>
      <c r="JXI13" s="246"/>
      <c r="JXJ13" s="246"/>
      <c r="JXK13" s="246"/>
      <c r="JXL13" s="246"/>
      <c r="JXM13" s="246"/>
      <c r="JXN13" s="246"/>
      <c r="JXO13" s="246"/>
      <c r="JXP13" s="246"/>
      <c r="JXQ13" s="246"/>
      <c r="JXR13" s="246"/>
      <c r="JXS13" s="246"/>
      <c r="JXT13" s="246"/>
      <c r="JXU13" s="246"/>
      <c r="JXV13" s="246"/>
      <c r="JXW13" s="246"/>
      <c r="JXX13" s="246"/>
      <c r="JXY13" s="246"/>
      <c r="JXZ13" s="246"/>
      <c r="JYA13" s="246"/>
      <c r="JYB13" s="246"/>
      <c r="JYC13" s="246"/>
      <c r="JYD13" s="246"/>
      <c r="JYE13" s="246"/>
      <c r="JYF13" s="246"/>
      <c r="JYG13" s="246"/>
      <c r="JYH13" s="246"/>
      <c r="JYI13" s="246"/>
      <c r="JYJ13" s="246"/>
      <c r="JYK13" s="246"/>
      <c r="JYL13" s="246"/>
      <c r="JYM13" s="246"/>
      <c r="JYN13" s="246"/>
      <c r="JYO13" s="246"/>
      <c r="JYP13" s="246"/>
      <c r="JYQ13" s="246"/>
      <c r="JYR13" s="246"/>
      <c r="JYS13" s="246"/>
      <c r="JYT13" s="246"/>
      <c r="JYU13" s="246"/>
      <c r="JYV13" s="246"/>
      <c r="JYW13" s="246"/>
      <c r="JYX13" s="246"/>
      <c r="JYY13" s="246"/>
      <c r="JYZ13" s="246"/>
      <c r="JZA13" s="246"/>
      <c r="JZB13" s="246"/>
      <c r="JZC13" s="246"/>
      <c r="JZD13" s="246"/>
      <c r="JZE13" s="246"/>
      <c r="JZF13" s="246"/>
      <c r="JZG13" s="246"/>
      <c r="JZH13" s="246"/>
      <c r="JZI13" s="246"/>
      <c r="JZJ13" s="246"/>
      <c r="JZK13" s="246"/>
      <c r="JZL13" s="246"/>
      <c r="JZM13" s="246"/>
      <c r="JZN13" s="246"/>
      <c r="JZO13" s="246"/>
      <c r="JZP13" s="246"/>
      <c r="JZQ13" s="246"/>
      <c r="JZR13" s="246"/>
      <c r="JZS13" s="246"/>
      <c r="JZT13" s="246"/>
      <c r="JZU13" s="246"/>
      <c r="JZV13" s="246"/>
      <c r="JZW13" s="246"/>
      <c r="JZX13" s="246"/>
      <c r="JZY13" s="246"/>
      <c r="JZZ13" s="246"/>
      <c r="KAA13" s="246"/>
      <c r="KAB13" s="246"/>
      <c r="KAC13" s="246"/>
      <c r="KAD13" s="246"/>
      <c r="KAE13" s="246"/>
      <c r="KAF13" s="246"/>
      <c r="KAG13" s="246"/>
      <c r="KAH13" s="246"/>
      <c r="KAI13" s="246"/>
      <c r="KAJ13" s="246"/>
      <c r="KAK13" s="246"/>
      <c r="KAL13" s="246"/>
      <c r="KAM13" s="246"/>
      <c r="KAN13" s="246"/>
      <c r="KAO13" s="246"/>
      <c r="KAP13" s="246"/>
      <c r="KAQ13" s="246"/>
      <c r="KAR13" s="246"/>
      <c r="KAS13" s="246"/>
      <c r="KAT13" s="246"/>
      <c r="KAU13" s="246"/>
      <c r="KAV13" s="246"/>
      <c r="KAW13" s="246"/>
      <c r="KAX13" s="246"/>
      <c r="KAY13" s="246"/>
      <c r="KAZ13" s="246"/>
      <c r="KBA13" s="246"/>
      <c r="KBB13" s="246"/>
      <c r="KBC13" s="246"/>
      <c r="KBD13" s="246"/>
      <c r="KBE13" s="246"/>
      <c r="KBF13" s="246"/>
      <c r="KBG13" s="246"/>
      <c r="KBH13" s="246"/>
      <c r="KBI13" s="246"/>
      <c r="KBJ13" s="246"/>
      <c r="KBK13" s="246"/>
      <c r="KBL13" s="246"/>
      <c r="KBM13" s="246"/>
      <c r="KBN13" s="246"/>
      <c r="KBO13" s="246"/>
      <c r="KBP13" s="246"/>
      <c r="KBQ13" s="246"/>
      <c r="KBR13" s="246"/>
      <c r="KBS13" s="246"/>
      <c r="KBT13" s="246"/>
      <c r="KBU13" s="246"/>
      <c r="KBV13" s="246"/>
      <c r="KBW13" s="246"/>
      <c r="KBX13" s="246"/>
      <c r="KBY13" s="246"/>
      <c r="KBZ13" s="246"/>
      <c r="KCA13" s="246"/>
      <c r="KCB13" s="246"/>
      <c r="KCC13" s="246"/>
      <c r="KCD13" s="246"/>
      <c r="KCE13" s="246"/>
      <c r="KCF13" s="246"/>
      <c r="KCG13" s="246"/>
      <c r="KCH13" s="246"/>
      <c r="KCI13" s="246"/>
      <c r="KCJ13" s="246"/>
      <c r="KCK13" s="246"/>
      <c r="KCL13" s="246"/>
      <c r="KCM13" s="246"/>
      <c r="KCN13" s="246"/>
      <c r="KCO13" s="246"/>
      <c r="KCP13" s="246"/>
      <c r="KCQ13" s="246"/>
      <c r="KCR13" s="246"/>
      <c r="KCS13" s="246"/>
      <c r="KCT13" s="246"/>
      <c r="KCU13" s="246"/>
      <c r="KCV13" s="246"/>
      <c r="KCW13" s="246"/>
      <c r="KCX13" s="246"/>
      <c r="KCY13" s="246"/>
      <c r="KCZ13" s="246"/>
      <c r="KDA13" s="246"/>
      <c r="KDB13" s="246"/>
      <c r="KDC13" s="246"/>
      <c r="KDD13" s="246"/>
      <c r="KDE13" s="246"/>
      <c r="KDF13" s="246"/>
      <c r="KDG13" s="246"/>
      <c r="KDH13" s="246"/>
      <c r="KDI13" s="246"/>
      <c r="KDJ13" s="246"/>
      <c r="KDK13" s="246"/>
      <c r="KDL13" s="246"/>
      <c r="KDM13" s="246"/>
      <c r="KDN13" s="246"/>
      <c r="KDO13" s="246"/>
      <c r="KDP13" s="246"/>
      <c r="KDQ13" s="246"/>
      <c r="KDR13" s="246"/>
      <c r="KDS13" s="246"/>
      <c r="KDT13" s="246"/>
      <c r="KDU13" s="246"/>
      <c r="KDV13" s="246"/>
      <c r="KDW13" s="246"/>
      <c r="KDX13" s="246"/>
      <c r="KDY13" s="246"/>
      <c r="KDZ13" s="246"/>
      <c r="KEA13" s="246"/>
      <c r="KEB13" s="246"/>
      <c r="KEC13" s="246"/>
      <c r="KED13" s="246"/>
      <c r="KEE13" s="246"/>
      <c r="KEF13" s="246"/>
      <c r="KEG13" s="246"/>
      <c r="KEH13" s="246"/>
      <c r="KEI13" s="246"/>
      <c r="KEJ13" s="246"/>
      <c r="KEK13" s="246"/>
      <c r="KEL13" s="246"/>
      <c r="KEM13" s="246"/>
      <c r="KEN13" s="246"/>
      <c r="KEO13" s="246"/>
      <c r="KEP13" s="246"/>
      <c r="KEQ13" s="246"/>
      <c r="KER13" s="246"/>
      <c r="KES13" s="246"/>
      <c r="KET13" s="246"/>
      <c r="KEU13" s="246"/>
      <c r="KEV13" s="246"/>
      <c r="KEW13" s="246"/>
      <c r="KEX13" s="246"/>
      <c r="KEY13" s="246"/>
      <c r="KEZ13" s="246"/>
      <c r="KFA13" s="246"/>
      <c r="KFB13" s="246"/>
      <c r="KFC13" s="246"/>
      <c r="KFD13" s="246"/>
      <c r="KFE13" s="246"/>
      <c r="KFF13" s="246"/>
      <c r="KFG13" s="246"/>
      <c r="KFH13" s="246"/>
      <c r="KFI13" s="246"/>
      <c r="KFJ13" s="246"/>
      <c r="KFK13" s="246"/>
      <c r="KFL13" s="246"/>
      <c r="KFM13" s="246"/>
      <c r="KFN13" s="246"/>
      <c r="KFO13" s="246"/>
      <c r="KFP13" s="246"/>
      <c r="KFQ13" s="246"/>
      <c r="KFR13" s="246"/>
      <c r="KFS13" s="246"/>
      <c r="KFT13" s="246"/>
      <c r="KFU13" s="246"/>
      <c r="KFV13" s="246"/>
      <c r="KFW13" s="246"/>
      <c r="KFX13" s="246"/>
      <c r="KFY13" s="246"/>
      <c r="KFZ13" s="246"/>
      <c r="KGA13" s="246"/>
      <c r="KGB13" s="246"/>
      <c r="KGC13" s="246"/>
      <c r="KGD13" s="246"/>
      <c r="KGE13" s="246"/>
      <c r="KGF13" s="246"/>
      <c r="KGG13" s="246"/>
      <c r="KGH13" s="246"/>
      <c r="KGI13" s="246"/>
      <c r="KGJ13" s="246"/>
      <c r="KGK13" s="246"/>
      <c r="KGL13" s="246"/>
      <c r="KGM13" s="246"/>
      <c r="KGN13" s="246"/>
      <c r="KGO13" s="246"/>
      <c r="KGP13" s="246"/>
      <c r="KGQ13" s="246"/>
      <c r="KGR13" s="246"/>
      <c r="KGS13" s="246"/>
      <c r="KGT13" s="246"/>
      <c r="KGU13" s="246"/>
      <c r="KGV13" s="246"/>
      <c r="KGW13" s="246"/>
      <c r="KGX13" s="246"/>
      <c r="KGY13" s="246"/>
      <c r="KGZ13" s="246"/>
      <c r="KHA13" s="246"/>
      <c r="KHB13" s="246"/>
      <c r="KHC13" s="246"/>
      <c r="KHD13" s="246"/>
      <c r="KHE13" s="246"/>
      <c r="KHF13" s="246"/>
      <c r="KHG13" s="246"/>
      <c r="KHH13" s="246"/>
      <c r="KHI13" s="246"/>
      <c r="KHJ13" s="246"/>
      <c r="KHK13" s="246"/>
      <c r="KHL13" s="246"/>
      <c r="KHM13" s="246"/>
      <c r="KHN13" s="246"/>
      <c r="KHO13" s="246"/>
      <c r="KHP13" s="246"/>
      <c r="KHQ13" s="246"/>
      <c r="KHR13" s="246"/>
      <c r="KHS13" s="246"/>
      <c r="KHT13" s="246"/>
      <c r="KHU13" s="246"/>
      <c r="KHV13" s="246"/>
      <c r="KHW13" s="246"/>
      <c r="KHX13" s="246"/>
      <c r="KHY13" s="246"/>
      <c r="KHZ13" s="246"/>
      <c r="KIA13" s="246"/>
      <c r="KIB13" s="246"/>
      <c r="KIC13" s="246"/>
      <c r="KID13" s="246"/>
      <c r="KIE13" s="246"/>
      <c r="KIF13" s="246"/>
      <c r="KIG13" s="246"/>
      <c r="KIH13" s="246"/>
      <c r="KII13" s="246"/>
      <c r="KIJ13" s="246"/>
      <c r="KIK13" s="246"/>
      <c r="KIL13" s="246"/>
      <c r="KIM13" s="246"/>
      <c r="KIN13" s="246"/>
      <c r="KIO13" s="246"/>
      <c r="KIP13" s="246"/>
      <c r="KIQ13" s="246"/>
      <c r="KIR13" s="246"/>
      <c r="KIS13" s="246"/>
      <c r="KIT13" s="246"/>
      <c r="KIU13" s="246"/>
      <c r="KIV13" s="246"/>
      <c r="KIW13" s="246"/>
      <c r="KIX13" s="246"/>
      <c r="KIY13" s="246"/>
      <c r="KIZ13" s="246"/>
      <c r="KJA13" s="246"/>
      <c r="KJB13" s="246"/>
      <c r="KJC13" s="246"/>
      <c r="KJD13" s="246"/>
      <c r="KJE13" s="246"/>
      <c r="KJF13" s="246"/>
      <c r="KJG13" s="246"/>
      <c r="KJH13" s="246"/>
      <c r="KJI13" s="246"/>
      <c r="KJJ13" s="246"/>
      <c r="KJK13" s="246"/>
      <c r="KJL13" s="246"/>
      <c r="KJM13" s="246"/>
      <c r="KJN13" s="246"/>
      <c r="KJO13" s="246"/>
      <c r="KJP13" s="246"/>
      <c r="KJQ13" s="246"/>
      <c r="KJR13" s="246"/>
      <c r="KJS13" s="246"/>
      <c r="KJT13" s="246"/>
      <c r="KJU13" s="246"/>
      <c r="KJV13" s="246"/>
      <c r="KJW13" s="246"/>
      <c r="KJX13" s="246"/>
      <c r="KJY13" s="246"/>
      <c r="KJZ13" s="246"/>
      <c r="KKA13" s="246"/>
      <c r="KKB13" s="246"/>
      <c r="KKC13" s="246"/>
      <c r="KKD13" s="246"/>
      <c r="KKE13" s="246"/>
      <c r="KKF13" s="246"/>
      <c r="KKG13" s="246"/>
      <c r="KKH13" s="246"/>
      <c r="KKI13" s="246"/>
      <c r="KKJ13" s="246"/>
      <c r="KKK13" s="246"/>
      <c r="KKL13" s="246"/>
      <c r="KKM13" s="246"/>
      <c r="KKN13" s="246"/>
      <c r="KKO13" s="246"/>
      <c r="KKP13" s="246"/>
      <c r="KKQ13" s="246"/>
      <c r="KKR13" s="246"/>
      <c r="KKS13" s="246"/>
      <c r="KKT13" s="246"/>
      <c r="KKU13" s="246"/>
      <c r="KKV13" s="246"/>
      <c r="KKW13" s="246"/>
      <c r="KKX13" s="246"/>
      <c r="KKY13" s="246"/>
      <c r="KKZ13" s="246"/>
      <c r="KLA13" s="246"/>
      <c r="KLB13" s="246"/>
      <c r="KLC13" s="246"/>
      <c r="KLD13" s="246"/>
      <c r="KLE13" s="246"/>
      <c r="KLF13" s="246"/>
      <c r="KLG13" s="246"/>
      <c r="KLH13" s="246"/>
      <c r="KLI13" s="246"/>
      <c r="KLJ13" s="246"/>
      <c r="KLK13" s="246"/>
      <c r="KLL13" s="246"/>
      <c r="KLM13" s="246"/>
      <c r="KLN13" s="246"/>
      <c r="KLO13" s="246"/>
      <c r="KLP13" s="246"/>
      <c r="KLQ13" s="246"/>
      <c r="KLR13" s="246"/>
      <c r="KLS13" s="246"/>
      <c r="KLT13" s="246"/>
      <c r="KLU13" s="246"/>
      <c r="KLV13" s="246"/>
      <c r="KLW13" s="246"/>
      <c r="KLX13" s="246"/>
      <c r="KLY13" s="246"/>
      <c r="KLZ13" s="246"/>
      <c r="KMA13" s="246"/>
      <c r="KMB13" s="246"/>
      <c r="KMC13" s="246"/>
      <c r="KMD13" s="246"/>
      <c r="KME13" s="246"/>
      <c r="KMF13" s="246"/>
      <c r="KMG13" s="246"/>
      <c r="KMH13" s="246"/>
      <c r="KMI13" s="246"/>
      <c r="KMJ13" s="246"/>
      <c r="KMK13" s="246"/>
      <c r="KML13" s="246"/>
      <c r="KMM13" s="246"/>
      <c r="KMN13" s="246"/>
      <c r="KMO13" s="246"/>
      <c r="KMP13" s="246"/>
      <c r="KMQ13" s="246"/>
      <c r="KMR13" s="246"/>
      <c r="KMS13" s="246"/>
      <c r="KMT13" s="246"/>
      <c r="KMU13" s="246"/>
      <c r="KMV13" s="246"/>
      <c r="KMW13" s="246"/>
      <c r="KMX13" s="246"/>
      <c r="KMY13" s="246"/>
      <c r="KMZ13" s="246"/>
      <c r="KNA13" s="246"/>
      <c r="KNB13" s="246"/>
      <c r="KNC13" s="246"/>
      <c r="KND13" s="246"/>
      <c r="KNE13" s="246"/>
      <c r="KNF13" s="246"/>
      <c r="KNG13" s="246"/>
      <c r="KNH13" s="246"/>
      <c r="KNI13" s="246"/>
      <c r="KNJ13" s="246"/>
      <c r="KNK13" s="246"/>
      <c r="KNL13" s="246"/>
      <c r="KNM13" s="246"/>
      <c r="KNN13" s="246"/>
      <c r="KNO13" s="246"/>
      <c r="KNP13" s="246"/>
      <c r="KNQ13" s="246"/>
      <c r="KNR13" s="246"/>
      <c r="KNS13" s="246"/>
      <c r="KNT13" s="246"/>
      <c r="KNU13" s="246"/>
      <c r="KNV13" s="246"/>
      <c r="KNW13" s="246"/>
      <c r="KNX13" s="246"/>
      <c r="KNY13" s="246"/>
      <c r="KNZ13" s="246"/>
      <c r="KOA13" s="246"/>
      <c r="KOB13" s="246"/>
      <c r="KOC13" s="246"/>
      <c r="KOD13" s="246"/>
      <c r="KOE13" s="246"/>
      <c r="KOF13" s="246"/>
      <c r="KOG13" s="246"/>
      <c r="KOH13" s="246"/>
      <c r="KOI13" s="246"/>
      <c r="KOJ13" s="246"/>
      <c r="KOK13" s="246"/>
      <c r="KOL13" s="246"/>
      <c r="KOM13" s="246"/>
      <c r="KON13" s="246"/>
      <c r="KOO13" s="246"/>
      <c r="KOP13" s="246"/>
      <c r="KOQ13" s="246"/>
      <c r="KOR13" s="246"/>
      <c r="KOS13" s="246"/>
      <c r="KOT13" s="246"/>
      <c r="KOU13" s="246"/>
      <c r="KOV13" s="246"/>
      <c r="KOW13" s="246"/>
      <c r="KOX13" s="246"/>
      <c r="KOY13" s="246"/>
      <c r="KOZ13" s="246"/>
      <c r="KPA13" s="246"/>
      <c r="KPB13" s="246"/>
      <c r="KPC13" s="246"/>
      <c r="KPD13" s="246"/>
      <c r="KPE13" s="246"/>
      <c r="KPF13" s="246"/>
      <c r="KPG13" s="246"/>
      <c r="KPH13" s="246"/>
      <c r="KPI13" s="246"/>
      <c r="KPJ13" s="246"/>
      <c r="KPK13" s="246"/>
      <c r="KPL13" s="246"/>
      <c r="KPM13" s="246"/>
      <c r="KPN13" s="246"/>
      <c r="KPO13" s="246"/>
      <c r="KPP13" s="246"/>
      <c r="KPQ13" s="246"/>
      <c r="KPR13" s="246"/>
      <c r="KPS13" s="246"/>
      <c r="KPT13" s="246"/>
      <c r="KPU13" s="246"/>
      <c r="KPV13" s="246"/>
      <c r="KPW13" s="246"/>
      <c r="KPX13" s="246"/>
      <c r="KPY13" s="246"/>
      <c r="KPZ13" s="246"/>
      <c r="KQA13" s="246"/>
      <c r="KQB13" s="246"/>
      <c r="KQC13" s="246"/>
      <c r="KQD13" s="246"/>
      <c r="KQE13" s="246"/>
      <c r="KQF13" s="246"/>
      <c r="KQG13" s="246"/>
      <c r="KQH13" s="246"/>
      <c r="KQI13" s="246"/>
      <c r="KQJ13" s="246"/>
      <c r="KQK13" s="246"/>
      <c r="KQL13" s="246"/>
      <c r="KQM13" s="246"/>
      <c r="KQN13" s="246"/>
      <c r="KQO13" s="246"/>
      <c r="KQP13" s="246"/>
      <c r="KQQ13" s="246"/>
      <c r="KQR13" s="246"/>
      <c r="KQS13" s="246"/>
      <c r="KQT13" s="246"/>
      <c r="KQU13" s="246"/>
      <c r="KQV13" s="246"/>
      <c r="KQW13" s="246"/>
      <c r="KQX13" s="246"/>
      <c r="KQY13" s="246"/>
      <c r="KQZ13" s="246"/>
      <c r="KRA13" s="246"/>
      <c r="KRB13" s="246"/>
      <c r="KRC13" s="246"/>
      <c r="KRD13" s="246"/>
      <c r="KRE13" s="246"/>
      <c r="KRF13" s="246"/>
      <c r="KRG13" s="246"/>
      <c r="KRH13" s="246"/>
      <c r="KRI13" s="246"/>
      <c r="KRJ13" s="246"/>
      <c r="KRK13" s="246"/>
      <c r="KRL13" s="246"/>
      <c r="KRM13" s="246"/>
      <c r="KRN13" s="246"/>
      <c r="KRO13" s="246"/>
      <c r="KRP13" s="246"/>
      <c r="KRQ13" s="246"/>
      <c r="KRR13" s="246"/>
      <c r="KRS13" s="246"/>
      <c r="KRT13" s="246"/>
      <c r="KRU13" s="246"/>
      <c r="KRV13" s="246"/>
      <c r="KRW13" s="246"/>
      <c r="KRX13" s="246"/>
      <c r="KRY13" s="246"/>
      <c r="KRZ13" s="246"/>
      <c r="KSA13" s="246"/>
      <c r="KSB13" s="246"/>
      <c r="KSC13" s="246"/>
      <c r="KSD13" s="246"/>
      <c r="KSE13" s="246"/>
      <c r="KSF13" s="246"/>
      <c r="KSG13" s="246"/>
      <c r="KSH13" s="246"/>
      <c r="KSI13" s="246"/>
      <c r="KSJ13" s="246"/>
      <c r="KSK13" s="246"/>
      <c r="KSL13" s="246"/>
      <c r="KSM13" s="246"/>
      <c r="KSN13" s="246"/>
      <c r="KSO13" s="246"/>
      <c r="KSP13" s="246"/>
      <c r="KSQ13" s="246"/>
      <c r="KSR13" s="246"/>
      <c r="KSS13" s="246"/>
      <c r="KST13" s="246"/>
      <c r="KSU13" s="246"/>
      <c r="KSV13" s="246"/>
      <c r="KSW13" s="246"/>
      <c r="KSX13" s="246"/>
      <c r="KSY13" s="246"/>
      <c r="KSZ13" s="246"/>
      <c r="KTA13" s="246"/>
      <c r="KTB13" s="246"/>
      <c r="KTC13" s="246"/>
      <c r="KTD13" s="246"/>
      <c r="KTE13" s="246"/>
      <c r="KTF13" s="246"/>
      <c r="KTG13" s="246"/>
      <c r="KTH13" s="246"/>
      <c r="KTI13" s="246"/>
      <c r="KTJ13" s="246"/>
      <c r="KTK13" s="246"/>
      <c r="KTL13" s="246"/>
      <c r="KTM13" s="246"/>
      <c r="KTN13" s="246"/>
      <c r="KTO13" s="246"/>
      <c r="KTP13" s="246"/>
      <c r="KTQ13" s="246"/>
      <c r="KTR13" s="246"/>
      <c r="KTS13" s="246"/>
      <c r="KTT13" s="246"/>
      <c r="KTU13" s="246"/>
      <c r="KTV13" s="246"/>
      <c r="KTW13" s="246"/>
      <c r="KTX13" s="246"/>
      <c r="KTY13" s="246"/>
      <c r="KTZ13" s="246"/>
      <c r="KUA13" s="246"/>
      <c r="KUB13" s="246"/>
      <c r="KUC13" s="246"/>
      <c r="KUD13" s="246"/>
      <c r="KUE13" s="246"/>
      <c r="KUF13" s="246"/>
      <c r="KUG13" s="246"/>
      <c r="KUH13" s="246"/>
      <c r="KUI13" s="246"/>
      <c r="KUJ13" s="246"/>
      <c r="KUK13" s="246"/>
      <c r="KUL13" s="246"/>
      <c r="KUM13" s="246"/>
      <c r="KUN13" s="246"/>
      <c r="KUO13" s="246"/>
      <c r="KUP13" s="246"/>
      <c r="KUQ13" s="246"/>
      <c r="KUR13" s="246"/>
      <c r="KUS13" s="246"/>
      <c r="KUT13" s="246"/>
      <c r="KUU13" s="246"/>
      <c r="KUV13" s="246"/>
      <c r="KUW13" s="246"/>
      <c r="KUX13" s="246"/>
      <c r="KUY13" s="246"/>
      <c r="KUZ13" s="246"/>
      <c r="KVA13" s="246"/>
      <c r="KVB13" s="246"/>
      <c r="KVC13" s="246"/>
      <c r="KVD13" s="246"/>
      <c r="KVE13" s="246"/>
      <c r="KVF13" s="246"/>
      <c r="KVG13" s="246"/>
      <c r="KVH13" s="246"/>
      <c r="KVI13" s="246"/>
      <c r="KVJ13" s="246"/>
      <c r="KVK13" s="246"/>
      <c r="KVL13" s="246"/>
      <c r="KVM13" s="246"/>
      <c r="KVN13" s="246"/>
      <c r="KVO13" s="246"/>
      <c r="KVP13" s="246"/>
      <c r="KVQ13" s="246"/>
      <c r="KVR13" s="246"/>
      <c r="KVS13" s="246"/>
      <c r="KVT13" s="246"/>
      <c r="KVU13" s="246"/>
      <c r="KVV13" s="246"/>
      <c r="KVW13" s="246"/>
      <c r="KVX13" s="246"/>
      <c r="KVY13" s="246"/>
      <c r="KVZ13" s="246"/>
      <c r="KWA13" s="246"/>
      <c r="KWB13" s="246"/>
      <c r="KWC13" s="246"/>
      <c r="KWD13" s="246"/>
      <c r="KWE13" s="246"/>
      <c r="KWF13" s="246"/>
      <c r="KWG13" s="246"/>
      <c r="KWH13" s="246"/>
      <c r="KWI13" s="246"/>
      <c r="KWJ13" s="246"/>
      <c r="KWK13" s="246"/>
      <c r="KWL13" s="246"/>
      <c r="KWM13" s="246"/>
      <c r="KWN13" s="246"/>
      <c r="KWO13" s="246"/>
      <c r="KWP13" s="246"/>
      <c r="KWQ13" s="246"/>
      <c r="KWR13" s="246"/>
      <c r="KWS13" s="246"/>
      <c r="KWT13" s="246"/>
      <c r="KWU13" s="246"/>
      <c r="KWV13" s="246"/>
      <c r="KWW13" s="246"/>
      <c r="KWX13" s="246"/>
      <c r="KWY13" s="246"/>
      <c r="KWZ13" s="246"/>
      <c r="KXA13" s="246"/>
      <c r="KXB13" s="246"/>
      <c r="KXC13" s="246"/>
      <c r="KXD13" s="246"/>
      <c r="KXE13" s="246"/>
      <c r="KXF13" s="246"/>
      <c r="KXG13" s="246"/>
      <c r="KXH13" s="246"/>
      <c r="KXI13" s="246"/>
      <c r="KXJ13" s="246"/>
      <c r="KXK13" s="246"/>
      <c r="KXL13" s="246"/>
      <c r="KXM13" s="246"/>
      <c r="KXN13" s="246"/>
      <c r="KXO13" s="246"/>
      <c r="KXP13" s="246"/>
      <c r="KXQ13" s="246"/>
      <c r="KXR13" s="246"/>
      <c r="KXS13" s="246"/>
      <c r="KXT13" s="246"/>
      <c r="KXU13" s="246"/>
      <c r="KXV13" s="246"/>
      <c r="KXW13" s="246"/>
      <c r="KXX13" s="246"/>
      <c r="KXY13" s="246"/>
      <c r="KXZ13" s="246"/>
      <c r="KYA13" s="246"/>
      <c r="KYB13" s="246"/>
      <c r="KYC13" s="246"/>
      <c r="KYD13" s="246"/>
      <c r="KYE13" s="246"/>
      <c r="KYF13" s="246"/>
      <c r="KYG13" s="246"/>
      <c r="KYH13" s="246"/>
      <c r="KYI13" s="246"/>
      <c r="KYJ13" s="246"/>
      <c r="KYK13" s="246"/>
      <c r="KYL13" s="246"/>
      <c r="KYM13" s="246"/>
      <c r="KYN13" s="246"/>
      <c r="KYO13" s="246"/>
      <c r="KYP13" s="246"/>
      <c r="KYQ13" s="246"/>
      <c r="KYR13" s="246"/>
      <c r="KYS13" s="246"/>
      <c r="KYT13" s="246"/>
      <c r="KYU13" s="246"/>
      <c r="KYV13" s="246"/>
      <c r="KYW13" s="246"/>
      <c r="KYX13" s="246"/>
      <c r="KYY13" s="246"/>
      <c r="KYZ13" s="246"/>
      <c r="KZA13" s="246"/>
      <c r="KZB13" s="246"/>
      <c r="KZC13" s="246"/>
      <c r="KZD13" s="246"/>
      <c r="KZE13" s="246"/>
      <c r="KZF13" s="246"/>
      <c r="KZG13" s="246"/>
      <c r="KZH13" s="246"/>
      <c r="KZI13" s="246"/>
      <c r="KZJ13" s="246"/>
      <c r="KZK13" s="246"/>
      <c r="KZL13" s="246"/>
      <c r="KZM13" s="246"/>
      <c r="KZN13" s="246"/>
      <c r="KZO13" s="246"/>
      <c r="KZP13" s="246"/>
      <c r="KZQ13" s="246"/>
      <c r="KZR13" s="246"/>
      <c r="KZS13" s="246"/>
      <c r="KZT13" s="246"/>
      <c r="KZU13" s="246"/>
      <c r="KZV13" s="246"/>
      <c r="KZW13" s="246"/>
      <c r="KZX13" s="246"/>
      <c r="KZY13" s="246"/>
      <c r="KZZ13" s="246"/>
      <c r="LAA13" s="246"/>
      <c r="LAB13" s="246"/>
      <c r="LAC13" s="246"/>
      <c r="LAD13" s="246"/>
      <c r="LAE13" s="246"/>
      <c r="LAF13" s="246"/>
      <c r="LAG13" s="246"/>
      <c r="LAH13" s="246"/>
      <c r="LAI13" s="246"/>
      <c r="LAJ13" s="246"/>
      <c r="LAK13" s="246"/>
      <c r="LAL13" s="246"/>
      <c r="LAM13" s="246"/>
      <c r="LAN13" s="246"/>
      <c r="LAO13" s="246"/>
      <c r="LAP13" s="246"/>
      <c r="LAQ13" s="246"/>
      <c r="LAR13" s="246"/>
      <c r="LAS13" s="246"/>
      <c r="LAT13" s="246"/>
      <c r="LAU13" s="246"/>
      <c r="LAV13" s="246"/>
      <c r="LAW13" s="246"/>
      <c r="LAX13" s="246"/>
      <c r="LAY13" s="246"/>
      <c r="LAZ13" s="246"/>
      <c r="LBA13" s="246"/>
      <c r="LBB13" s="246"/>
      <c r="LBC13" s="246"/>
      <c r="LBD13" s="246"/>
      <c r="LBE13" s="246"/>
      <c r="LBF13" s="246"/>
      <c r="LBG13" s="246"/>
      <c r="LBH13" s="246"/>
      <c r="LBI13" s="246"/>
      <c r="LBJ13" s="246"/>
      <c r="LBK13" s="246"/>
      <c r="LBL13" s="246"/>
      <c r="LBM13" s="246"/>
      <c r="LBN13" s="246"/>
      <c r="LBO13" s="246"/>
      <c r="LBP13" s="246"/>
      <c r="LBQ13" s="246"/>
      <c r="LBR13" s="246"/>
      <c r="LBS13" s="246"/>
      <c r="LBT13" s="246"/>
      <c r="LBU13" s="246"/>
      <c r="LBV13" s="246"/>
      <c r="LBW13" s="246"/>
      <c r="LBX13" s="246"/>
      <c r="LBY13" s="246"/>
      <c r="LBZ13" s="246"/>
      <c r="LCA13" s="246"/>
      <c r="LCB13" s="246"/>
      <c r="LCC13" s="246"/>
      <c r="LCD13" s="246"/>
      <c r="LCE13" s="246"/>
      <c r="LCF13" s="246"/>
      <c r="LCG13" s="246"/>
      <c r="LCH13" s="246"/>
      <c r="LCI13" s="246"/>
      <c r="LCJ13" s="246"/>
      <c r="LCK13" s="246"/>
      <c r="LCL13" s="246"/>
      <c r="LCM13" s="246"/>
      <c r="LCN13" s="246"/>
      <c r="LCO13" s="246"/>
      <c r="LCP13" s="246"/>
      <c r="LCQ13" s="246"/>
      <c r="LCR13" s="246"/>
      <c r="LCS13" s="246"/>
      <c r="LCT13" s="246"/>
      <c r="LCU13" s="246"/>
      <c r="LCV13" s="246"/>
      <c r="LCW13" s="246"/>
      <c r="LCX13" s="246"/>
      <c r="LCY13" s="246"/>
      <c r="LCZ13" s="246"/>
      <c r="LDA13" s="246"/>
      <c r="LDB13" s="246"/>
      <c r="LDC13" s="246"/>
      <c r="LDD13" s="246"/>
      <c r="LDE13" s="246"/>
      <c r="LDF13" s="246"/>
      <c r="LDG13" s="246"/>
      <c r="LDH13" s="246"/>
      <c r="LDI13" s="246"/>
      <c r="LDJ13" s="246"/>
      <c r="LDK13" s="246"/>
      <c r="LDL13" s="246"/>
      <c r="LDM13" s="246"/>
      <c r="LDN13" s="246"/>
      <c r="LDO13" s="246"/>
      <c r="LDP13" s="246"/>
      <c r="LDQ13" s="246"/>
      <c r="LDR13" s="246"/>
      <c r="LDS13" s="246"/>
      <c r="LDT13" s="246"/>
      <c r="LDU13" s="246"/>
      <c r="LDV13" s="246"/>
      <c r="LDW13" s="246"/>
      <c r="LDX13" s="246"/>
      <c r="LDY13" s="246"/>
      <c r="LDZ13" s="246"/>
      <c r="LEA13" s="246"/>
      <c r="LEB13" s="246"/>
      <c r="LEC13" s="246"/>
      <c r="LED13" s="246"/>
      <c r="LEE13" s="246"/>
      <c r="LEF13" s="246"/>
      <c r="LEG13" s="246"/>
      <c r="LEH13" s="246"/>
      <c r="LEI13" s="246"/>
      <c r="LEJ13" s="246"/>
      <c r="LEK13" s="246"/>
      <c r="LEL13" s="246"/>
      <c r="LEM13" s="246"/>
      <c r="LEN13" s="246"/>
      <c r="LEO13" s="246"/>
      <c r="LEP13" s="246"/>
      <c r="LEQ13" s="246"/>
      <c r="LER13" s="246"/>
      <c r="LES13" s="246"/>
      <c r="LET13" s="246"/>
      <c r="LEU13" s="246"/>
      <c r="LEV13" s="246"/>
      <c r="LEW13" s="246"/>
      <c r="LEX13" s="246"/>
      <c r="LEY13" s="246"/>
      <c r="LEZ13" s="246"/>
      <c r="LFA13" s="246"/>
      <c r="LFB13" s="246"/>
      <c r="LFC13" s="246"/>
      <c r="LFD13" s="246"/>
      <c r="LFE13" s="246"/>
      <c r="LFF13" s="246"/>
      <c r="LFG13" s="246"/>
      <c r="LFH13" s="246"/>
      <c r="LFI13" s="246"/>
      <c r="LFJ13" s="246"/>
      <c r="LFK13" s="246"/>
      <c r="LFL13" s="246"/>
      <c r="LFM13" s="246"/>
      <c r="LFN13" s="246"/>
      <c r="LFO13" s="246"/>
      <c r="LFP13" s="246"/>
      <c r="LFQ13" s="246"/>
      <c r="LFR13" s="246"/>
      <c r="LFS13" s="246"/>
      <c r="LFT13" s="246"/>
      <c r="LFU13" s="246"/>
      <c r="LFV13" s="246"/>
      <c r="LFW13" s="246"/>
      <c r="LFX13" s="246"/>
      <c r="LFY13" s="246"/>
      <c r="LFZ13" s="246"/>
      <c r="LGA13" s="246"/>
      <c r="LGB13" s="246"/>
      <c r="LGC13" s="246"/>
      <c r="LGD13" s="246"/>
      <c r="LGE13" s="246"/>
      <c r="LGF13" s="246"/>
      <c r="LGG13" s="246"/>
      <c r="LGH13" s="246"/>
      <c r="LGI13" s="246"/>
      <c r="LGJ13" s="246"/>
      <c r="LGK13" s="246"/>
      <c r="LGL13" s="246"/>
      <c r="LGM13" s="246"/>
      <c r="LGN13" s="246"/>
      <c r="LGO13" s="246"/>
      <c r="LGP13" s="246"/>
      <c r="LGQ13" s="246"/>
      <c r="LGR13" s="246"/>
      <c r="LGS13" s="246"/>
      <c r="LGT13" s="246"/>
      <c r="LGU13" s="246"/>
      <c r="LGV13" s="246"/>
      <c r="LGW13" s="246"/>
      <c r="LGX13" s="246"/>
      <c r="LGY13" s="246"/>
      <c r="LGZ13" s="246"/>
      <c r="LHA13" s="246"/>
      <c r="LHB13" s="246"/>
      <c r="LHC13" s="246"/>
      <c r="LHD13" s="246"/>
      <c r="LHE13" s="246"/>
      <c r="LHF13" s="246"/>
      <c r="LHG13" s="246"/>
      <c r="LHH13" s="246"/>
      <c r="LHI13" s="246"/>
      <c r="LHJ13" s="246"/>
      <c r="LHK13" s="246"/>
      <c r="LHL13" s="246"/>
      <c r="LHM13" s="246"/>
      <c r="LHN13" s="246"/>
      <c r="LHO13" s="246"/>
      <c r="LHP13" s="246"/>
      <c r="LHQ13" s="246"/>
      <c r="LHR13" s="246"/>
      <c r="LHS13" s="246"/>
      <c r="LHT13" s="246"/>
      <c r="LHU13" s="246"/>
      <c r="LHV13" s="246"/>
      <c r="LHW13" s="246"/>
      <c r="LHX13" s="246"/>
      <c r="LHY13" s="246"/>
      <c r="LHZ13" s="246"/>
      <c r="LIA13" s="246"/>
      <c r="LIB13" s="246"/>
      <c r="LIC13" s="246"/>
      <c r="LID13" s="246"/>
      <c r="LIE13" s="246"/>
      <c r="LIF13" s="246"/>
      <c r="LIG13" s="246"/>
      <c r="LIH13" s="246"/>
      <c r="LII13" s="246"/>
      <c r="LIJ13" s="246"/>
      <c r="LIK13" s="246"/>
      <c r="LIL13" s="246"/>
      <c r="LIM13" s="246"/>
      <c r="LIN13" s="246"/>
      <c r="LIO13" s="246"/>
      <c r="LIP13" s="246"/>
      <c r="LIQ13" s="246"/>
      <c r="LIR13" s="246"/>
      <c r="LIS13" s="246"/>
      <c r="LIT13" s="246"/>
      <c r="LIU13" s="246"/>
      <c r="LIV13" s="246"/>
      <c r="LIW13" s="246"/>
      <c r="LIX13" s="246"/>
      <c r="LIY13" s="246"/>
      <c r="LIZ13" s="246"/>
      <c r="LJA13" s="246"/>
      <c r="LJB13" s="246"/>
      <c r="LJC13" s="246"/>
      <c r="LJD13" s="246"/>
      <c r="LJE13" s="246"/>
      <c r="LJF13" s="246"/>
      <c r="LJG13" s="246"/>
      <c r="LJH13" s="246"/>
      <c r="LJI13" s="246"/>
      <c r="LJJ13" s="246"/>
      <c r="LJK13" s="246"/>
      <c r="LJL13" s="246"/>
      <c r="LJM13" s="246"/>
      <c r="LJN13" s="246"/>
      <c r="LJO13" s="246"/>
      <c r="LJP13" s="246"/>
      <c r="LJQ13" s="246"/>
      <c r="LJR13" s="246"/>
      <c r="LJS13" s="246"/>
      <c r="LJT13" s="246"/>
      <c r="LJU13" s="246"/>
      <c r="LJV13" s="246"/>
      <c r="LJW13" s="246"/>
      <c r="LJX13" s="246"/>
      <c r="LJY13" s="246"/>
      <c r="LJZ13" s="246"/>
      <c r="LKA13" s="246"/>
      <c r="LKB13" s="246"/>
      <c r="LKC13" s="246"/>
      <c r="LKD13" s="246"/>
      <c r="LKE13" s="246"/>
      <c r="LKF13" s="246"/>
      <c r="LKG13" s="246"/>
      <c r="LKH13" s="246"/>
      <c r="LKI13" s="246"/>
      <c r="LKJ13" s="246"/>
      <c r="LKK13" s="246"/>
      <c r="LKL13" s="246"/>
      <c r="LKM13" s="246"/>
      <c r="LKN13" s="246"/>
      <c r="LKO13" s="246"/>
      <c r="LKP13" s="246"/>
      <c r="LKQ13" s="246"/>
      <c r="LKR13" s="246"/>
      <c r="LKS13" s="246"/>
      <c r="LKT13" s="246"/>
      <c r="LKU13" s="246"/>
      <c r="LKV13" s="246"/>
      <c r="LKW13" s="246"/>
      <c r="LKX13" s="246"/>
      <c r="LKY13" s="246"/>
      <c r="LKZ13" s="246"/>
      <c r="LLA13" s="246"/>
      <c r="LLB13" s="246"/>
      <c r="LLC13" s="246"/>
      <c r="LLD13" s="246"/>
      <c r="LLE13" s="246"/>
      <c r="LLF13" s="246"/>
      <c r="LLG13" s="246"/>
      <c r="LLH13" s="246"/>
      <c r="LLI13" s="246"/>
      <c r="LLJ13" s="246"/>
      <c r="LLK13" s="246"/>
      <c r="LLL13" s="246"/>
      <c r="LLM13" s="246"/>
      <c r="LLN13" s="246"/>
      <c r="LLO13" s="246"/>
      <c r="LLP13" s="246"/>
      <c r="LLQ13" s="246"/>
      <c r="LLR13" s="246"/>
      <c r="LLS13" s="246"/>
      <c r="LLT13" s="246"/>
      <c r="LLU13" s="246"/>
      <c r="LLV13" s="246"/>
      <c r="LLW13" s="246"/>
      <c r="LLX13" s="246"/>
      <c r="LLY13" s="246"/>
      <c r="LLZ13" s="246"/>
      <c r="LMA13" s="246"/>
      <c r="LMB13" s="246"/>
      <c r="LMC13" s="246"/>
      <c r="LMD13" s="246"/>
      <c r="LME13" s="246"/>
      <c r="LMF13" s="246"/>
      <c r="LMG13" s="246"/>
      <c r="LMH13" s="246"/>
      <c r="LMI13" s="246"/>
      <c r="LMJ13" s="246"/>
      <c r="LMK13" s="246"/>
      <c r="LML13" s="246"/>
      <c r="LMM13" s="246"/>
      <c r="LMN13" s="246"/>
      <c r="LMO13" s="246"/>
      <c r="LMP13" s="246"/>
      <c r="LMQ13" s="246"/>
      <c r="LMR13" s="246"/>
      <c r="LMS13" s="246"/>
      <c r="LMT13" s="246"/>
      <c r="LMU13" s="246"/>
      <c r="LMV13" s="246"/>
      <c r="LMW13" s="246"/>
      <c r="LMX13" s="246"/>
      <c r="LMY13" s="246"/>
      <c r="LMZ13" s="246"/>
      <c r="LNA13" s="246"/>
      <c r="LNB13" s="246"/>
      <c r="LNC13" s="246"/>
      <c r="LND13" s="246"/>
      <c r="LNE13" s="246"/>
      <c r="LNF13" s="246"/>
      <c r="LNG13" s="246"/>
      <c r="LNH13" s="246"/>
      <c r="LNI13" s="246"/>
      <c r="LNJ13" s="246"/>
      <c r="LNK13" s="246"/>
      <c r="LNL13" s="246"/>
      <c r="LNM13" s="246"/>
      <c r="LNN13" s="246"/>
      <c r="LNO13" s="246"/>
      <c r="LNP13" s="246"/>
      <c r="LNQ13" s="246"/>
      <c r="LNR13" s="246"/>
      <c r="LNS13" s="246"/>
      <c r="LNT13" s="246"/>
      <c r="LNU13" s="246"/>
      <c r="LNV13" s="246"/>
      <c r="LNW13" s="246"/>
      <c r="LNX13" s="246"/>
      <c r="LNY13" s="246"/>
      <c r="LNZ13" s="246"/>
      <c r="LOA13" s="246"/>
      <c r="LOB13" s="246"/>
      <c r="LOC13" s="246"/>
      <c r="LOD13" s="246"/>
      <c r="LOE13" s="246"/>
      <c r="LOF13" s="246"/>
      <c r="LOG13" s="246"/>
      <c r="LOH13" s="246"/>
      <c r="LOI13" s="246"/>
      <c r="LOJ13" s="246"/>
      <c r="LOK13" s="246"/>
      <c r="LOL13" s="246"/>
      <c r="LOM13" s="246"/>
      <c r="LON13" s="246"/>
      <c r="LOO13" s="246"/>
      <c r="LOP13" s="246"/>
      <c r="LOQ13" s="246"/>
      <c r="LOR13" s="246"/>
      <c r="LOS13" s="246"/>
      <c r="LOT13" s="246"/>
      <c r="LOU13" s="246"/>
      <c r="LOV13" s="246"/>
      <c r="LOW13" s="246"/>
      <c r="LOX13" s="246"/>
      <c r="LOY13" s="246"/>
      <c r="LOZ13" s="246"/>
      <c r="LPA13" s="246"/>
      <c r="LPB13" s="246"/>
      <c r="LPC13" s="246"/>
      <c r="LPD13" s="246"/>
      <c r="LPE13" s="246"/>
      <c r="LPF13" s="246"/>
      <c r="LPG13" s="246"/>
      <c r="LPH13" s="246"/>
      <c r="LPI13" s="246"/>
      <c r="LPJ13" s="246"/>
      <c r="LPK13" s="246"/>
      <c r="LPL13" s="246"/>
      <c r="LPM13" s="246"/>
      <c r="LPN13" s="246"/>
      <c r="LPO13" s="246"/>
      <c r="LPP13" s="246"/>
      <c r="LPQ13" s="246"/>
      <c r="LPR13" s="246"/>
      <c r="LPS13" s="246"/>
      <c r="LPT13" s="246"/>
      <c r="LPU13" s="246"/>
      <c r="LPV13" s="246"/>
      <c r="LPW13" s="246"/>
      <c r="LPX13" s="246"/>
      <c r="LPY13" s="246"/>
      <c r="LPZ13" s="246"/>
      <c r="LQA13" s="246"/>
      <c r="LQB13" s="246"/>
      <c r="LQC13" s="246"/>
      <c r="LQD13" s="246"/>
      <c r="LQE13" s="246"/>
      <c r="LQF13" s="246"/>
      <c r="LQG13" s="246"/>
      <c r="LQH13" s="246"/>
      <c r="LQI13" s="246"/>
      <c r="LQJ13" s="246"/>
      <c r="LQK13" s="246"/>
      <c r="LQL13" s="246"/>
      <c r="LQM13" s="246"/>
      <c r="LQN13" s="246"/>
      <c r="LQO13" s="246"/>
      <c r="LQP13" s="246"/>
      <c r="LQQ13" s="246"/>
      <c r="LQR13" s="246"/>
      <c r="LQS13" s="246"/>
      <c r="LQT13" s="246"/>
      <c r="LQU13" s="246"/>
      <c r="LQV13" s="246"/>
      <c r="LQW13" s="246"/>
      <c r="LQX13" s="246"/>
      <c r="LQY13" s="246"/>
      <c r="LQZ13" s="246"/>
      <c r="LRA13" s="246"/>
      <c r="LRB13" s="246"/>
      <c r="LRC13" s="246"/>
      <c r="LRD13" s="246"/>
      <c r="LRE13" s="246"/>
      <c r="LRF13" s="246"/>
      <c r="LRG13" s="246"/>
      <c r="LRH13" s="246"/>
      <c r="LRI13" s="246"/>
      <c r="LRJ13" s="246"/>
      <c r="LRK13" s="246"/>
      <c r="LRL13" s="246"/>
      <c r="LRM13" s="246"/>
      <c r="LRN13" s="246"/>
      <c r="LRO13" s="246"/>
      <c r="LRP13" s="246"/>
      <c r="LRQ13" s="246"/>
      <c r="LRR13" s="246"/>
      <c r="LRS13" s="246"/>
      <c r="LRT13" s="246"/>
      <c r="LRU13" s="246"/>
      <c r="LRV13" s="246"/>
      <c r="LRW13" s="246"/>
      <c r="LRX13" s="246"/>
      <c r="LRY13" s="246"/>
      <c r="LRZ13" s="246"/>
      <c r="LSA13" s="246"/>
      <c r="LSB13" s="246"/>
      <c r="LSC13" s="246"/>
      <c r="LSD13" s="246"/>
      <c r="LSE13" s="246"/>
      <c r="LSF13" s="246"/>
      <c r="LSG13" s="246"/>
      <c r="LSH13" s="246"/>
      <c r="LSI13" s="246"/>
      <c r="LSJ13" s="246"/>
      <c r="LSK13" s="246"/>
      <c r="LSL13" s="246"/>
      <c r="LSM13" s="246"/>
      <c r="LSN13" s="246"/>
      <c r="LSO13" s="246"/>
      <c r="LSP13" s="246"/>
      <c r="LSQ13" s="246"/>
      <c r="LSR13" s="246"/>
      <c r="LSS13" s="246"/>
      <c r="LST13" s="246"/>
      <c r="LSU13" s="246"/>
      <c r="LSV13" s="246"/>
      <c r="LSW13" s="246"/>
      <c r="LSX13" s="246"/>
      <c r="LSY13" s="246"/>
      <c r="LSZ13" s="246"/>
      <c r="LTA13" s="246"/>
      <c r="LTB13" s="246"/>
      <c r="LTC13" s="246"/>
      <c r="LTD13" s="246"/>
      <c r="LTE13" s="246"/>
      <c r="LTF13" s="246"/>
      <c r="LTG13" s="246"/>
      <c r="LTH13" s="246"/>
      <c r="LTI13" s="246"/>
      <c r="LTJ13" s="246"/>
      <c r="LTK13" s="246"/>
      <c r="LTL13" s="246"/>
      <c r="LTM13" s="246"/>
      <c r="LTN13" s="246"/>
      <c r="LTO13" s="246"/>
      <c r="LTP13" s="246"/>
      <c r="LTQ13" s="246"/>
      <c r="LTR13" s="246"/>
      <c r="LTS13" s="246"/>
      <c r="LTT13" s="246"/>
      <c r="LTU13" s="246"/>
      <c r="LTV13" s="246"/>
      <c r="LTW13" s="246"/>
      <c r="LTX13" s="246"/>
      <c r="LTY13" s="246"/>
      <c r="LTZ13" s="246"/>
      <c r="LUA13" s="246"/>
      <c r="LUB13" s="246"/>
      <c r="LUC13" s="246"/>
      <c r="LUD13" s="246"/>
      <c r="LUE13" s="246"/>
      <c r="LUF13" s="246"/>
      <c r="LUG13" s="246"/>
      <c r="LUH13" s="246"/>
      <c r="LUI13" s="246"/>
      <c r="LUJ13" s="246"/>
      <c r="LUK13" s="246"/>
      <c r="LUL13" s="246"/>
      <c r="LUM13" s="246"/>
      <c r="LUN13" s="246"/>
      <c r="LUO13" s="246"/>
      <c r="LUP13" s="246"/>
      <c r="LUQ13" s="246"/>
      <c r="LUR13" s="246"/>
      <c r="LUS13" s="246"/>
      <c r="LUT13" s="246"/>
      <c r="LUU13" s="246"/>
      <c r="LUV13" s="246"/>
      <c r="LUW13" s="246"/>
      <c r="LUX13" s="246"/>
      <c r="LUY13" s="246"/>
      <c r="LUZ13" s="246"/>
      <c r="LVA13" s="246"/>
      <c r="LVB13" s="246"/>
      <c r="LVC13" s="246"/>
      <c r="LVD13" s="246"/>
      <c r="LVE13" s="246"/>
      <c r="LVF13" s="246"/>
      <c r="LVG13" s="246"/>
      <c r="LVH13" s="246"/>
      <c r="LVI13" s="246"/>
      <c r="LVJ13" s="246"/>
      <c r="LVK13" s="246"/>
      <c r="LVL13" s="246"/>
      <c r="LVM13" s="246"/>
      <c r="LVN13" s="246"/>
      <c r="LVO13" s="246"/>
      <c r="LVP13" s="246"/>
      <c r="LVQ13" s="246"/>
      <c r="LVR13" s="246"/>
      <c r="LVS13" s="246"/>
      <c r="LVT13" s="246"/>
      <c r="LVU13" s="246"/>
      <c r="LVV13" s="246"/>
      <c r="LVW13" s="246"/>
      <c r="LVX13" s="246"/>
      <c r="LVY13" s="246"/>
      <c r="LVZ13" s="246"/>
      <c r="LWA13" s="246"/>
      <c r="LWB13" s="246"/>
      <c r="LWC13" s="246"/>
      <c r="LWD13" s="246"/>
      <c r="LWE13" s="246"/>
      <c r="LWF13" s="246"/>
      <c r="LWG13" s="246"/>
      <c r="LWH13" s="246"/>
      <c r="LWI13" s="246"/>
      <c r="LWJ13" s="246"/>
      <c r="LWK13" s="246"/>
      <c r="LWL13" s="246"/>
      <c r="LWM13" s="246"/>
      <c r="LWN13" s="246"/>
      <c r="LWO13" s="246"/>
      <c r="LWP13" s="246"/>
      <c r="LWQ13" s="246"/>
      <c r="LWR13" s="246"/>
      <c r="LWS13" s="246"/>
      <c r="LWT13" s="246"/>
      <c r="LWU13" s="246"/>
      <c r="LWV13" s="246"/>
      <c r="LWW13" s="246"/>
      <c r="LWX13" s="246"/>
      <c r="LWY13" s="246"/>
      <c r="LWZ13" s="246"/>
      <c r="LXA13" s="246"/>
      <c r="LXB13" s="246"/>
      <c r="LXC13" s="246"/>
      <c r="LXD13" s="246"/>
      <c r="LXE13" s="246"/>
      <c r="LXF13" s="246"/>
      <c r="LXG13" s="246"/>
      <c r="LXH13" s="246"/>
      <c r="LXI13" s="246"/>
      <c r="LXJ13" s="246"/>
      <c r="LXK13" s="246"/>
      <c r="LXL13" s="246"/>
      <c r="LXM13" s="246"/>
      <c r="LXN13" s="246"/>
      <c r="LXO13" s="246"/>
      <c r="LXP13" s="246"/>
      <c r="LXQ13" s="246"/>
      <c r="LXR13" s="246"/>
      <c r="LXS13" s="246"/>
      <c r="LXT13" s="246"/>
      <c r="LXU13" s="246"/>
      <c r="LXV13" s="246"/>
      <c r="LXW13" s="246"/>
      <c r="LXX13" s="246"/>
      <c r="LXY13" s="246"/>
      <c r="LXZ13" s="246"/>
      <c r="LYA13" s="246"/>
      <c r="LYB13" s="246"/>
      <c r="LYC13" s="246"/>
      <c r="LYD13" s="246"/>
      <c r="LYE13" s="246"/>
      <c r="LYF13" s="246"/>
      <c r="LYG13" s="246"/>
      <c r="LYH13" s="246"/>
      <c r="LYI13" s="246"/>
      <c r="LYJ13" s="246"/>
      <c r="LYK13" s="246"/>
      <c r="LYL13" s="246"/>
      <c r="LYM13" s="246"/>
      <c r="LYN13" s="246"/>
      <c r="LYO13" s="246"/>
      <c r="LYP13" s="246"/>
      <c r="LYQ13" s="246"/>
      <c r="LYR13" s="246"/>
      <c r="LYS13" s="246"/>
      <c r="LYT13" s="246"/>
      <c r="LYU13" s="246"/>
      <c r="LYV13" s="246"/>
      <c r="LYW13" s="246"/>
      <c r="LYX13" s="246"/>
      <c r="LYY13" s="246"/>
      <c r="LYZ13" s="246"/>
      <c r="LZA13" s="246"/>
      <c r="LZB13" s="246"/>
      <c r="LZC13" s="246"/>
      <c r="LZD13" s="246"/>
      <c r="LZE13" s="246"/>
      <c r="LZF13" s="246"/>
      <c r="LZG13" s="246"/>
      <c r="LZH13" s="246"/>
      <c r="LZI13" s="246"/>
      <c r="LZJ13" s="246"/>
      <c r="LZK13" s="246"/>
      <c r="LZL13" s="246"/>
      <c r="LZM13" s="246"/>
      <c r="LZN13" s="246"/>
      <c r="LZO13" s="246"/>
      <c r="LZP13" s="246"/>
      <c r="LZQ13" s="246"/>
      <c r="LZR13" s="246"/>
      <c r="LZS13" s="246"/>
      <c r="LZT13" s="246"/>
      <c r="LZU13" s="246"/>
      <c r="LZV13" s="246"/>
      <c r="LZW13" s="246"/>
      <c r="LZX13" s="246"/>
      <c r="LZY13" s="246"/>
      <c r="LZZ13" s="246"/>
      <c r="MAA13" s="246"/>
      <c r="MAB13" s="246"/>
      <c r="MAC13" s="246"/>
      <c r="MAD13" s="246"/>
      <c r="MAE13" s="246"/>
      <c r="MAF13" s="246"/>
      <c r="MAG13" s="246"/>
      <c r="MAH13" s="246"/>
      <c r="MAI13" s="246"/>
      <c r="MAJ13" s="246"/>
      <c r="MAK13" s="246"/>
      <c r="MAL13" s="246"/>
      <c r="MAM13" s="246"/>
      <c r="MAN13" s="246"/>
      <c r="MAO13" s="246"/>
      <c r="MAP13" s="246"/>
      <c r="MAQ13" s="246"/>
      <c r="MAR13" s="246"/>
      <c r="MAS13" s="246"/>
      <c r="MAT13" s="246"/>
      <c r="MAU13" s="246"/>
      <c r="MAV13" s="246"/>
      <c r="MAW13" s="246"/>
      <c r="MAX13" s="246"/>
      <c r="MAY13" s="246"/>
      <c r="MAZ13" s="246"/>
      <c r="MBA13" s="246"/>
      <c r="MBB13" s="246"/>
      <c r="MBC13" s="246"/>
      <c r="MBD13" s="246"/>
      <c r="MBE13" s="246"/>
      <c r="MBF13" s="246"/>
      <c r="MBG13" s="246"/>
      <c r="MBH13" s="246"/>
      <c r="MBI13" s="246"/>
      <c r="MBJ13" s="246"/>
      <c r="MBK13" s="246"/>
      <c r="MBL13" s="246"/>
      <c r="MBM13" s="246"/>
      <c r="MBN13" s="246"/>
      <c r="MBO13" s="246"/>
      <c r="MBP13" s="246"/>
      <c r="MBQ13" s="246"/>
      <c r="MBR13" s="246"/>
      <c r="MBS13" s="246"/>
      <c r="MBT13" s="246"/>
      <c r="MBU13" s="246"/>
      <c r="MBV13" s="246"/>
      <c r="MBW13" s="246"/>
      <c r="MBX13" s="246"/>
      <c r="MBY13" s="246"/>
      <c r="MBZ13" s="246"/>
      <c r="MCA13" s="246"/>
      <c r="MCB13" s="246"/>
      <c r="MCC13" s="246"/>
      <c r="MCD13" s="246"/>
      <c r="MCE13" s="246"/>
      <c r="MCF13" s="246"/>
      <c r="MCG13" s="246"/>
      <c r="MCH13" s="246"/>
      <c r="MCI13" s="246"/>
      <c r="MCJ13" s="246"/>
      <c r="MCK13" s="246"/>
      <c r="MCL13" s="246"/>
      <c r="MCM13" s="246"/>
      <c r="MCN13" s="246"/>
      <c r="MCO13" s="246"/>
      <c r="MCP13" s="246"/>
      <c r="MCQ13" s="246"/>
      <c r="MCR13" s="246"/>
      <c r="MCS13" s="246"/>
      <c r="MCT13" s="246"/>
      <c r="MCU13" s="246"/>
      <c r="MCV13" s="246"/>
      <c r="MCW13" s="246"/>
      <c r="MCX13" s="246"/>
      <c r="MCY13" s="246"/>
      <c r="MCZ13" s="246"/>
      <c r="MDA13" s="246"/>
      <c r="MDB13" s="246"/>
      <c r="MDC13" s="246"/>
      <c r="MDD13" s="246"/>
      <c r="MDE13" s="246"/>
      <c r="MDF13" s="246"/>
      <c r="MDG13" s="246"/>
      <c r="MDH13" s="246"/>
      <c r="MDI13" s="246"/>
      <c r="MDJ13" s="246"/>
      <c r="MDK13" s="246"/>
      <c r="MDL13" s="246"/>
      <c r="MDM13" s="246"/>
      <c r="MDN13" s="246"/>
      <c r="MDO13" s="246"/>
      <c r="MDP13" s="246"/>
      <c r="MDQ13" s="246"/>
      <c r="MDR13" s="246"/>
      <c r="MDS13" s="246"/>
      <c r="MDT13" s="246"/>
      <c r="MDU13" s="246"/>
      <c r="MDV13" s="246"/>
      <c r="MDW13" s="246"/>
      <c r="MDX13" s="246"/>
      <c r="MDY13" s="246"/>
      <c r="MDZ13" s="246"/>
      <c r="MEA13" s="246"/>
      <c r="MEB13" s="246"/>
      <c r="MEC13" s="246"/>
      <c r="MED13" s="246"/>
      <c r="MEE13" s="246"/>
      <c r="MEF13" s="246"/>
      <c r="MEG13" s="246"/>
      <c r="MEH13" s="246"/>
      <c r="MEI13" s="246"/>
      <c r="MEJ13" s="246"/>
      <c r="MEK13" s="246"/>
      <c r="MEL13" s="246"/>
      <c r="MEM13" s="246"/>
      <c r="MEN13" s="246"/>
      <c r="MEO13" s="246"/>
      <c r="MEP13" s="246"/>
      <c r="MEQ13" s="246"/>
      <c r="MER13" s="246"/>
      <c r="MES13" s="246"/>
      <c r="MET13" s="246"/>
      <c r="MEU13" s="246"/>
      <c r="MEV13" s="246"/>
      <c r="MEW13" s="246"/>
      <c r="MEX13" s="246"/>
      <c r="MEY13" s="246"/>
      <c r="MEZ13" s="246"/>
      <c r="MFA13" s="246"/>
      <c r="MFB13" s="246"/>
      <c r="MFC13" s="246"/>
      <c r="MFD13" s="246"/>
      <c r="MFE13" s="246"/>
      <c r="MFF13" s="246"/>
      <c r="MFG13" s="246"/>
      <c r="MFH13" s="246"/>
      <c r="MFI13" s="246"/>
      <c r="MFJ13" s="246"/>
      <c r="MFK13" s="246"/>
      <c r="MFL13" s="246"/>
      <c r="MFM13" s="246"/>
      <c r="MFN13" s="246"/>
      <c r="MFO13" s="246"/>
      <c r="MFP13" s="246"/>
      <c r="MFQ13" s="246"/>
      <c r="MFR13" s="246"/>
      <c r="MFS13" s="246"/>
      <c r="MFT13" s="246"/>
      <c r="MFU13" s="246"/>
      <c r="MFV13" s="246"/>
      <c r="MFW13" s="246"/>
      <c r="MFX13" s="246"/>
      <c r="MFY13" s="246"/>
      <c r="MFZ13" s="246"/>
      <c r="MGA13" s="246"/>
      <c r="MGB13" s="246"/>
      <c r="MGC13" s="246"/>
      <c r="MGD13" s="246"/>
      <c r="MGE13" s="246"/>
      <c r="MGF13" s="246"/>
      <c r="MGG13" s="246"/>
      <c r="MGH13" s="246"/>
      <c r="MGI13" s="246"/>
      <c r="MGJ13" s="246"/>
      <c r="MGK13" s="246"/>
      <c r="MGL13" s="246"/>
      <c r="MGM13" s="246"/>
      <c r="MGN13" s="246"/>
      <c r="MGO13" s="246"/>
      <c r="MGP13" s="246"/>
      <c r="MGQ13" s="246"/>
      <c r="MGR13" s="246"/>
      <c r="MGS13" s="246"/>
      <c r="MGT13" s="246"/>
      <c r="MGU13" s="246"/>
      <c r="MGV13" s="246"/>
      <c r="MGW13" s="246"/>
      <c r="MGX13" s="246"/>
      <c r="MGY13" s="246"/>
      <c r="MGZ13" s="246"/>
      <c r="MHA13" s="246"/>
      <c r="MHB13" s="246"/>
      <c r="MHC13" s="246"/>
      <c r="MHD13" s="246"/>
      <c r="MHE13" s="246"/>
      <c r="MHF13" s="246"/>
      <c r="MHG13" s="246"/>
      <c r="MHH13" s="246"/>
      <c r="MHI13" s="246"/>
      <c r="MHJ13" s="246"/>
      <c r="MHK13" s="246"/>
      <c r="MHL13" s="246"/>
      <c r="MHM13" s="246"/>
      <c r="MHN13" s="246"/>
      <c r="MHO13" s="246"/>
      <c r="MHP13" s="246"/>
      <c r="MHQ13" s="246"/>
      <c r="MHR13" s="246"/>
      <c r="MHS13" s="246"/>
      <c r="MHT13" s="246"/>
      <c r="MHU13" s="246"/>
      <c r="MHV13" s="246"/>
      <c r="MHW13" s="246"/>
      <c r="MHX13" s="246"/>
      <c r="MHY13" s="246"/>
      <c r="MHZ13" s="246"/>
      <c r="MIA13" s="246"/>
      <c r="MIB13" s="246"/>
      <c r="MIC13" s="246"/>
      <c r="MID13" s="246"/>
      <c r="MIE13" s="246"/>
      <c r="MIF13" s="246"/>
      <c r="MIG13" s="246"/>
      <c r="MIH13" s="246"/>
      <c r="MII13" s="246"/>
      <c r="MIJ13" s="246"/>
      <c r="MIK13" s="246"/>
      <c r="MIL13" s="246"/>
      <c r="MIM13" s="246"/>
      <c r="MIN13" s="246"/>
      <c r="MIO13" s="246"/>
      <c r="MIP13" s="246"/>
      <c r="MIQ13" s="246"/>
      <c r="MIR13" s="246"/>
      <c r="MIS13" s="246"/>
      <c r="MIT13" s="246"/>
      <c r="MIU13" s="246"/>
      <c r="MIV13" s="246"/>
      <c r="MIW13" s="246"/>
      <c r="MIX13" s="246"/>
      <c r="MIY13" s="246"/>
      <c r="MIZ13" s="246"/>
      <c r="MJA13" s="246"/>
      <c r="MJB13" s="246"/>
      <c r="MJC13" s="246"/>
      <c r="MJD13" s="246"/>
      <c r="MJE13" s="246"/>
      <c r="MJF13" s="246"/>
      <c r="MJG13" s="246"/>
      <c r="MJH13" s="246"/>
      <c r="MJI13" s="246"/>
      <c r="MJJ13" s="246"/>
      <c r="MJK13" s="246"/>
      <c r="MJL13" s="246"/>
      <c r="MJM13" s="246"/>
      <c r="MJN13" s="246"/>
      <c r="MJO13" s="246"/>
      <c r="MJP13" s="246"/>
      <c r="MJQ13" s="246"/>
      <c r="MJR13" s="246"/>
      <c r="MJS13" s="246"/>
      <c r="MJT13" s="246"/>
      <c r="MJU13" s="246"/>
      <c r="MJV13" s="246"/>
      <c r="MJW13" s="246"/>
      <c r="MJX13" s="246"/>
      <c r="MJY13" s="246"/>
      <c r="MJZ13" s="246"/>
      <c r="MKA13" s="246"/>
      <c r="MKB13" s="246"/>
      <c r="MKC13" s="246"/>
      <c r="MKD13" s="246"/>
      <c r="MKE13" s="246"/>
      <c r="MKF13" s="246"/>
      <c r="MKG13" s="246"/>
      <c r="MKH13" s="246"/>
      <c r="MKI13" s="246"/>
      <c r="MKJ13" s="246"/>
      <c r="MKK13" s="246"/>
      <c r="MKL13" s="246"/>
      <c r="MKM13" s="246"/>
      <c r="MKN13" s="246"/>
      <c r="MKO13" s="246"/>
      <c r="MKP13" s="246"/>
      <c r="MKQ13" s="246"/>
      <c r="MKR13" s="246"/>
      <c r="MKS13" s="246"/>
      <c r="MKT13" s="246"/>
      <c r="MKU13" s="246"/>
      <c r="MKV13" s="246"/>
      <c r="MKW13" s="246"/>
      <c r="MKX13" s="246"/>
      <c r="MKY13" s="246"/>
      <c r="MKZ13" s="246"/>
      <c r="MLA13" s="246"/>
      <c r="MLB13" s="246"/>
      <c r="MLC13" s="246"/>
      <c r="MLD13" s="246"/>
      <c r="MLE13" s="246"/>
      <c r="MLF13" s="246"/>
      <c r="MLG13" s="246"/>
      <c r="MLH13" s="246"/>
      <c r="MLI13" s="246"/>
      <c r="MLJ13" s="246"/>
      <c r="MLK13" s="246"/>
      <c r="MLL13" s="246"/>
      <c r="MLM13" s="246"/>
      <c r="MLN13" s="246"/>
      <c r="MLO13" s="246"/>
      <c r="MLP13" s="246"/>
      <c r="MLQ13" s="246"/>
      <c r="MLR13" s="246"/>
      <c r="MLS13" s="246"/>
      <c r="MLT13" s="246"/>
      <c r="MLU13" s="246"/>
      <c r="MLV13" s="246"/>
      <c r="MLW13" s="246"/>
      <c r="MLX13" s="246"/>
      <c r="MLY13" s="246"/>
      <c r="MLZ13" s="246"/>
      <c r="MMA13" s="246"/>
      <c r="MMB13" s="246"/>
      <c r="MMC13" s="246"/>
      <c r="MMD13" s="246"/>
      <c r="MME13" s="246"/>
      <c r="MMF13" s="246"/>
      <c r="MMG13" s="246"/>
      <c r="MMH13" s="246"/>
      <c r="MMI13" s="246"/>
      <c r="MMJ13" s="246"/>
      <c r="MMK13" s="246"/>
      <c r="MML13" s="246"/>
      <c r="MMM13" s="246"/>
      <c r="MMN13" s="246"/>
      <c r="MMO13" s="246"/>
      <c r="MMP13" s="246"/>
      <c r="MMQ13" s="246"/>
      <c r="MMR13" s="246"/>
      <c r="MMS13" s="246"/>
      <c r="MMT13" s="246"/>
      <c r="MMU13" s="246"/>
      <c r="MMV13" s="246"/>
      <c r="MMW13" s="246"/>
      <c r="MMX13" s="246"/>
      <c r="MMY13" s="246"/>
      <c r="MMZ13" s="246"/>
      <c r="MNA13" s="246"/>
      <c r="MNB13" s="246"/>
      <c r="MNC13" s="246"/>
      <c r="MND13" s="246"/>
      <c r="MNE13" s="246"/>
      <c r="MNF13" s="246"/>
      <c r="MNG13" s="246"/>
      <c r="MNH13" s="246"/>
      <c r="MNI13" s="246"/>
      <c r="MNJ13" s="246"/>
      <c r="MNK13" s="246"/>
      <c r="MNL13" s="246"/>
      <c r="MNM13" s="246"/>
      <c r="MNN13" s="246"/>
      <c r="MNO13" s="246"/>
      <c r="MNP13" s="246"/>
      <c r="MNQ13" s="246"/>
      <c r="MNR13" s="246"/>
      <c r="MNS13" s="246"/>
      <c r="MNT13" s="246"/>
      <c r="MNU13" s="246"/>
      <c r="MNV13" s="246"/>
      <c r="MNW13" s="246"/>
      <c r="MNX13" s="246"/>
      <c r="MNY13" s="246"/>
      <c r="MNZ13" s="246"/>
      <c r="MOA13" s="246"/>
      <c r="MOB13" s="246"/>
      <c r="MOC13" s="246"/>
      <c r="MOD13" s="246"/>
      <c r="MOE13" s="246"/>
      <c r="MOF13" s="246"/>
      <c r="MOG13" s="246"/>
      <c r="MOH13" s="246"/>
      <c r="MOI13" s="246"/>
      <c r="MOJ13" s="246"/>
      <c r="MOK13" s="246"/>
      <c r="MOL13" s="246"/>
      <c r="MOM13" s="246"/>
      <c r="MON13" s="246"/>
      <c r="MOO13" s="246"/>
      <c r="MOP13" s="246"/>
      <c r="MOQ13" s="246"/>
      <c r="MOR13" s="246"/>
      <c r="MOS13" s="246"/>
      <c r="MOT13" s="246"/>
      <c r="MOU13" s="246"/>
      <c r="MOV13" s="246"/>
      <c r="MOW13" s="246"/>
      <c r="MOX13" s="246"/>
      <c r="MOY13" s="246"/>
      <c r="MOZ13" s="246"/>
      <c r="MPA13" s="246"/>
      <c r="MPB13" s="246"/>
      <c r="MPC13" s="246"/>
      <c r="MPD13" s="246"/>
      <c r="MPE13" s="246"/>
      <c r="MPF13" s="246"/>
      <c r="MPG13" s="246"/>
      <c r="MPH13" s="246"/>
      <c r="MPI13" s="246"/>
      <c r="MPJ13" s="246"/>
      <c r="MPK13" s="246"/>
      <c r="MPL13" s="246"/>
      <c r="MPM13" s="246"/>
      <c r="MPN13" s="246"/>
      <c r="MPO13" s="246"/>
      <c r="MPP13" s="246"/>
      <c r="MPQ13" s="246"/>
      <c r="MPR13" s="246"/>
      <c r="MPS13" s="246"/>
      <c r="MPT13" s="246"/>
      <c r="MPU13" s="246"/>
      <c r="MPV13" s="246"/>
      <c r="MPW13" s="246"/>
      <c r="MPX13" s="246"/>
      <c r="MPY13" s="246"/>
      <c r="MPZ13" s="246"/>
      <c r="MQA13" s="246"/>
      <c r="MQB13" s="246"/>
      <c r="MQC13" s="246"/>
      <c r="MQD13" s="246"/>
      <c r="MQE13" s="246"/>
      <c r="MQF13" s="246"/>
      <c r="MQG13" s="246"/>
      <c r="MQH13" s="246"/>
      <c r="MQI13" s="246"/>
      <c r="MQJ13" s="246"/>
      <c r="MQK13" s="246"/>
      <c r="MQL13" s="246"/>
      <c r="MQM13" s="246"/>
      <c r="MQN13" s="246"/>
      <c r="MQO13" s="246"/>
      <c r="MQP13" s="246"/>
      <c r="MQQ13" s="246"/>
      <c r="MQR13" s="246"/>
      <c r="MQS13" s="246"/>
      <c r="MQT13" s="246"/>
      <c r="MQU13" s="246"/>
      <c r="MQV13" s="246"/>
      <c r="MQW13" s="246"/>
      <c r="MQX13" s="246"/>
      <c r="MQY13" s="246"/>
      <c r="MQZ13" s="246"/>
      <c r="MRA13" s="246"/>
      <c r="MRB13" s="246"/>
      <c r="MRC13" s="246"/>
      <c r="MRD13" s="246"/>
      <c r="MRE13" s="246"/>
      <c r="MRF13" s="246"/>
      <c r="MRG13" s="246"/>
      <c r="MRH13" s="246"/>
      <c r="MRI13" s="246"/>
      <c r="MRJ13" s="246"/>
      <c r="MRK13" s="246"/>
      <c r="MRL13" s="246"/>
      <c r="MRM13" s="246"/>
      <c r="MRN13" s="246"/>
      <c r="MRO13" s="246"/>
      <c r="MRP13" s="246"/>
      <c r="MRQ13" s="246"/>
      <c r="MRR13" s="246"/>
      <c r="MRS13" s="246"/>
      <c r="MRT13" s="246"/>
      <c r="MRU13" s="246"/>
      <c r="MRV13" s="246"/>
      <c r="MRW13" s="246"/>
      <c r="MRX13" s="246"/>
      <c r="MRY13" s="246"/>
      <c r="MRZ13" s="246"/>
      <c r="MSA13" s="246"/>
      <c r="MSB13" s="246"/>
      <c r="MSC13" s="246"/>
      <c r="MSD13" s="246"/>
      <c r="MSE13" s="246"/>
      <c r="MSF13" s="246"/>
      <c r="MSG13" s="246"/>
      <c r="MSH13" s="246"/>
      <c r="MSI13" s="246"/>
      <c r="MSJ13" s="246"/>
      <c r="MSK13" s="246"/>
      <c r="MSL13" s="246"/>
      <c r="MSM13" s="246"/>
      <c r="MSN13" s="246"/>
      <c r="MSO13" s="246"/>
      <c r="MSP13" s="246"/>
      <c r="MSQ13" s="246"/>
      <c r="MSR13" s="246"/>
      <c r="MSS13" s="246"/>
      <c r="MST13" s="246"/>
      <c r="MSU13" s="246"/>
      <c r="MSV13" s="246"/>
      <c r="MSW13" s="246"/>
      <c r="MSX13" s="246"/>
      <c r="MSY13" s="246"/>
      <c r="MSZ13" s="246"/>
      <c r="MTA13" s="246"/>
      <c r="MTB13" s="246"/>
      <c r="MTC13" s="246"/>
      <c r="MTD13" s="246"/>
      <c r="MTE13" s="246"/>
      <c r="MTF13" s="246"/>
      <c r="MTG13" s="246"/>
      <c r="MTH13" s="246"/>
      <c r="MTI13" s="246"/>
      <c r="MTJ13" s="246"/>
      <c r="MTK13" s="246"/>
      <c r="MTL13" s="246"/>
      <c r="MTM13" s="246"/>
      <c r="MTN13" s="246"/>
      <c r="MTO13" s="246"/>
      <c r="MTP13" s="246"/>
      <c r="MTQ13" s="246"/>
      <c r="MTR13" s="246"/>
      <c r="MTS13" s="246"/>
      <c r="MTT13" s="246"/>
      <c r="MTU13" s="246"/>
      <c r="MTV13" s="246"/>
      <c r="MTW13" s="246"/>
      <c r="MTX13" s="246"/>
      <c r="MTY13" s="246"/>
      <c r="MTZ13" s="246"/>
      <c r="MUA13" s="246"/>
      <c r="MUB13" s="246"/>
      <c r="MUC13" s="246"/>
      <c r="MUD13" s="246"/>
      <c r="MUE13" s="246"/>
      <c r="MUF13" s="246"/>
      <c r="MUG13" s="246"/>
      <c r="MUH13" s="246"/>
      <c r="MUI13" s="246"/>
      <c r="MUJ13" s="246"/>
      <c r="MUK13" s="246"/>
      <c r="MUL13" s="246"/>
      <c r="MUM13" s="246"/>
      <c r="MUN13" s="246"/>
      <c r="MUO13" s="246"/>
      <c r="MUP13" s="246"/>
      <c r="MUQ13" s="246"/>
      <c r="MUR13" s="246"/>
      <c r="MUS13" s="246"/>
      <c r="MUT13" s="246"/>
      <c r="MUU13" s="246"/>
      <c r="MUV13" s="246"/>
      <c r="MUW13" s="246"/>
      <c r="MUX13" s="246"/>
      <c r="MUY13" s="246"/>
      <c r="MUZ13" s="246"/>
      <c r="MVA13" s="246"/>
      <c r="MVB13" s="246"/>
      <c r="MVC13" s="246"/>
      <c r="MVD13" s="246"/>
      <c r="MVE13" s="246"/>
      <c r="MVF13" s="246"/>
      <c r="MVG13" s="246"/>
      <c r="MVH13" s="246"/>
      <c r="MVI13" s="246"/>
      <c r="MVJ13" s="246"/>
      <c r="MVK13" s="246"/>
      <c r="MVL13" s="246"/>
      <c r="MVM13" s="246"/>
      <c r="MVN13" s="246"/>
      <c r="MVO13" s="246"/>
      <c r="MVP13" s="246"/>
      <c r="MVQ13" s="246"/>
      <c r="MVR13" s="246"/>
      <c r="MVS13" s="246"/>
      <c r="MVT13" s="246"/>
      <c r="MVU13" s="246"/>
      <c r="MVV13" s="246"/>
      <c r="MVW13" s="246"/>
      <c r="MVX13" s="246"/>
      <c r="MVY13" s="246"/>
      <c r="MVZ13" s="246"/>
      <c r="MWA13" s="246"/>
      <c r="MWB13" s="246"/>
      <c r="MWC13" s="246"/>
      <c r="MWD13" s="246"/>
      <c r="MWE13" s="246"/>
      <c r="MWF13" s="246"/>
      <c r="MWG13" s="246"/>
      <c r="MWH13" s="246"/>
      <c r="MWI13" s="246"/>
      <c r="MWJ13" s="246"/>
      <c r="MWK13" s="246"/>
      <c r="MWL13" s="246"/>
      <c r="MWM13" s="246"/>
      <c r="MWN13" s="246"/>
      <c r="MWO13" s="246"/>
      <c r="MWP13" s="246"/>
      <c r="MWQ13" s="246"/>
      <c r="MWR13" s="246"/>
      <c r="MWS13" s="246"/>
      <c r="MWT13" s="246"/>
      <c r="MWU13" s="246"/>
      <c r="MWV13" s="246"/>
      <c r="MWW13" s="246"/>
      <c r="MWX13" s="246"/>
      <c r="MWY13" s="246"/>
      <c r="MWZ13" s="246"/>
      <c r="MXA13" s="246"/>
      <c r="MXB13" s="246"/>
      <c r="MXC13" s="246"/>
      <c r="MXD13" s="246"/>
      <c r="MXE13" s="246"/>
      <c r="MXF13" s="246"/>
      <c r="MXG13" s="246"/>
      <c r="MXH13" s="246"/>
      <c r="MXI13" s="246"/>
      <c r="MXJ13" s="246"/>
      <c r="MXK13" s="246"/>
      <c r="MXL13" s="246"/>
      <c r="MXM13" s="246"/>
      <c r="MXN13" s="246"/>
      <c r="MXO13" s="246"/>
      <c r="MXP13" s="246"/>
      <c r="MXQ13" s="246"/>
      <c r="MXR13" s="246"/>
      <c r="MXS13" s="246"/>
      <c r="MXT13" s="246"/>
      <c r="MXU13" s="246"/>
      <c r="MXV13" s="246"/>
      <c r="MXW13" s="246"/>
      <c r="MXX13" s="246"/>
      <c r="MXY13" s="246"/>
      <c r="MXZ13" s="246"/>
      <c r="MYA13" s="246"/>
      <c r="MYB13" s="246"/>
      <c r="MYC13" s="246"/>
      <c r="MYD13" s="246"/>
      <c r="MYE13" s="246"/>
      <c r="MYF13" s="246"/>
      <c r="MYG13" s="246"/>
      <c r="MYH13" s="246"/>
      <c r="MYI13" s="246"/>
      <c r="MYJ13" s="246"/>
      <c r="MYK13" s="246"/>
      <c r="MYL13" s="246"/>
      <c r="MYM13" s="246"/>
      <c r="MYN13" s="246"/>
      <c r="MYO13" s="246"/>
      <c r="MYP13" s="246"/>
      <c r="MYQ13" s="246"/>
      <c r="MYR13" s="246"/>
      <c r="MYS13" s="246"/>
      <c r="MYT13" s="246"/>
      <c r="MYU13" s="246"/>
      <c r="MYV13" s="246"/>
      <c r="MYW13" s="246"/>
      <c r="MYX13" s="246"/>
      <c r="MYY13" s="246"/>
      <c r="MYZ13" s="246"/>
      <c r="MZA13" s="246"/>
      <c r="MZB13" s="246"/>
      <c r="MZC13" s="246"/>
      <c r="MZD13" s="246"/>
      <c r="MZE13" s="246"/>
      <c r="MZF13" s="246"/>
      <c r="MZG13" s="246"/>
      <c r="MZH13" s="246"/>
      <c r="MZI13" s="246"/>
      <c r="MZJ13" s="246"/>
      <c r="MZK13" s="246"/>
      <c r="MZL13" s="246"/>
      <c r="MZM13" s="246"/>
      <c r="MZN13" s="246"/>
      <c r="MZO13" s="246"/>
      <c r="MZP13" s="246"/>
      <c r="MZQ13" s="246"/>
      <c r="MZR13" s="246"/>
      <c r="MZS13" s="246"/>
      <c r="MZT13" s="246"/>
      <c r="MZU13" s="246"/>
      <c r="MZV13" s="246"/>
      <c r="MZW13" s="246"/>
      <c r="MZX13" s="246"/>
      <c r="MZY13" s="246"/>
      <c r="MZZ13" s="246"/>
      <c r="NAA13" s="246"/>
      <c r="NAB13" s="246"/>
      <c r="NAC13" s="246"/>
      <c r="NAD13" s="246"/>
      <c r="NAE13" s="246"/>
      <c r="NAF13" s="246"/>
      <c r="NAG13" s="246"/>
      <c r="NAH13" s="246"/>
      <c r="NAI13" s="246"/>
      <c r="NAJ13" s="246"/>
      <c r="NAK13" s="246"/>
      <c r="NAL13" s="246"/>
      <c r="NAM13" s="246"/>
      <c r="NAN13" s="246"/>
      <c r="NAO13" s="246"/>
      <c r="NAP13" s="246"/>
      <c r="NAQ13" s="246"/>
      <c r="NAR13" s="246"/>
      <c r="NAS13" s="246"/>
      <c r="NAT13" s="246"/>
      <c r="NAU13" s="246"/>
      <c r="NAV13" s="246"/>
      <c r="NAW13" s="246"/>
      <c r="NAX13" s="246"/>
      <c r="NAY13" s="246"/>
      <c r="NAZ13" s="246"/>
      <c r="NBA13" s="246"/>
      <c r="NBB13" s="246"/>
      <c r="NBC13" s="246"/>
      <c r="NBD13" s="246"/>
      <c r="NBE13" s="246"/>
      <c r="NBF13" s="246"/>
      <c r="NBG13" s="246"/>
      <c r="NBH13" s="246"/>
      <c r="NBI13" s="246"/>
      <c r="NBJ13" s="246"/>
      <c r="NBK13" s="246"/>
      <c r="NBL13" s="246"/>
      <c r="NBM13" s="246"/>
      <c r="NBN13" s="246"/>
      <c r="NBO13" s="246"/>
      <c r="NBP13" s="246"/>
      <c r="NBQ13" s="246"/>
      <c r="NBR13" s="246"/>
      <c r="NBS13" s="246"/>
      <c r="NBT13" s="246"/>
      <c r="NBU13" s="246"/>
      <c r="NBV13" s="246"/>
      <c r="NBW13" s="246"/>
      <c r="NBX13" s="246"/>
      <c r="NBY13" s="246"/>
      <c r="NBZ13" s="246"/>
      <c r="NCA13" s="246"/>
      <c r="NCB13" s="246"/>
      <c r="NCC13" s="246"/>
      <c r="NCD13" s="246"/>
      <c r="NCE13" s="246"/>
      <c r="NCF13" s="246"/>
      <c r="NCG13" s="246"/>
      <c r="NCH13" s="246"/>
      <c r="NCI13" s="246"/>
      <c r="NCJ13" s="246"/>
      <c r="NCK13" s="246"/>
      <c r="NCL13" s="246"/>
      <c r="NCM13" s="246"/>
      <c r="NCN13" s="246"/>
      <c r="NCO13" s="246"/>
      <c r="NCP13" s="246"/>
      <c r="NCQ13" s="246"/>
      <c r="NCR13" s="246"/>
      <c r="NCS13" s="246"/>
      <c r="NCT13" s="246"/>
      <c r="NCU13" s="246"/>
      <c r="NCV13" s="246"/>
      <c r="NCW13" s="246"/>
      <c r="NCX13" s="246"/>
      <c r="NCY13" s="246"/>
      <c r="NCZ13" s="246"/>
      <c r="NDA13" s="246"/>
      <c r="NDB13" s="246"/>
      <c r="NDC13" s="246"/>
      <c r="NDD13" s="246"/>
      <c r="NDE13" s="246"/>
      <c r="NDF13" s="246"/>
      <c r="NDG13" s="246"/>
      <c r="NDH13" s="246"/>
      <c r="NDI13" s="246"/>
      <c r="NDJ13" s="246"/>
      <c r="NDK13" s="246"/>
      <c r="NDL13" s="246"/>
      <c r="NDM13" s="246"/>
      <c r="NDN13" s="246"/>
      <c r="NDO13" s="246"/>
      <c r="NDP13" s="246"/>
      <c r="NDQ13" s="246"/>
      <c r="NDR13" s="246"/>
      <c r="NDS13" s="246"/>
      <c r="NDT13" s="246"/>
      <c r="NDU13" s="246"/>
      <c r="NDV13" s="246"/>
      <c r="NDW13" s="246"/>
      <c r="NDX13" s="246"/>
      <c r="NDY13" s="246"/>
      <c r="NDZ13" s="246"/>
      <c r="NEA13" s="246"/>
      <c r="NEB13" s="246"/>
      <c r="NEC13" s="246"/>
      <c r="NED13" s="246"/>
      <c r="NEE13" s="246"/>
      <c r="NEF13" s="246"/>
      <c r="NEG13" s="246"/>
      <c r="NEH13" s="246"/>
      <c r="NEI13" s="246"/>
      <c r="NEJ13" s="246"/>
      <c r="NEK13" s="246"/>
      <c r="NEL13" s="246"/>
      <c r="NEM13" s="246"/>
      <c r="NEN13" s="246"/>
      <c r="NEO13" s="246"/>
      <c r="NEP13" s="246"/>
      <c r="NEQ13" s="246"/>
      <c r="NER13" s="246"/>
      <c r="NES13" s="246"/>
      <c r="NET13" s="246"/>
      <c r="NEU13" s="246"/>
      <c r="NEV13" s="246"/>
      <c r="NEW13" s="246"/>
      <c r="NEX13" s="246"/>
      <c r="NEY13" s="246"/>
      <c r="NEZ13" s="246"/>
      <c r="NFA13" s="246"/>
      <c r="NFB13" s="246"/>
      <c r="NFC13" s="246"/>
      <c r="NFD13" s="246"/>
      <c r="NFE13" s="246"/>
      <c r="NFF13" s="246"/>
      <c r="NFG13" s="246"/>
      <c r="NFH13" s="246"/>
      <c r="NFI13" s="246"/>
      <c r="NFJ13" s="246"/>
      <c r="NFK13" s="246"/>
      <c r="NFL13" s="246"/>
      <c r="NFM13" s="246"/>
      <c r="NFN13" s="246"/>
      <c r="NFO13" s="246"/>
      <c r="NFP13" s="246"/>
      <c r="NFQ13" s="246"/>
      <c r="NFR13" s="246"/>
      <c r="NFS13" s="246"/>
      <c r="NFT13" s="246"/>
      <c r="NFU13" s="246"/>
      <c r="NFV13" s="246"/>
      <c r="NFW13" s="246"/>
      <c r="NFX13" s="246"/>
      <c r="NFY13" s="246"/>
      <c r="NFZ13" s="246"/>
      <c r="NGA13" s="246"/>
      <c r="NGB13" s="246"/>
      <c r="NGC13" s="246"/>
      <c r="NGD13" s="246"/>
      <c r="NGE13" s="246"/>
      <c r="NGF13" s="246"/>
      <c r="NGG13" s="246"/>
      <c r="NGH13" s="246"/>
      <c r="NGI13" s="246"/>
      <c r="NGJ13" s="246"/>
      <c r="NGK13" s="246"/>
      <c r="NGL13" s="246"/>
      <c r="NGM13" s="246"/>
      <c r="NGN13" s="246"/>
      <c r="NGO13" s="246"/>
      <c r="NGP13" s="246"/>
      <c r="NGQ13" s="246"/>
      <c r="NGR13" s="246"/>
      <c r="NGS13" s="246"/>
      <c r="NGT13" s="246"/>
      <c r="NGU13" s="246"/>
      <c r="NGV13" s="246"/>
      <c r="NGW13" s="246"/>
      <c r="NGX13" s="246"/>
      <c r="NGY13" s="246"/>
      <c r="NGZ13" s="246"/>
      <c r="NHA13" s="246"/>
      <c r="NHB13" s="246"/>
      <c r="NHC13" s="246"/>
      <c r="NHD13" s="246"/>
      <c r="NHE13" s="246"/>
      <c r="NHF13" s="246"/>
      <c r="NHG13" s="246"/>
      <c r="NHH13" s="246"/>
      <c r="NHI13" s="246"/>
      <c r="NHJ13" s="246"/>
      <c r="NHK13" s="246"/>
      <c r="NHL13" s="246"/>
      <c r="NHM13" s="246"/>
      <c r="NHN13" s="246"/>
      <c r="NHO13" s="246"/>
      <c r="NHP13" s="246"/>
      <c r="NHQ13" s="246"/>
      <c r="NHR13" s="246"/>
      <c r="NHS13" s="246"/>
      <c r="NHT13" s="246"/>
      <c r="NHU13" s="246"/>
      <c r="NHV13" s="246"/>
      <c r="NHW13" s="246"/>
      <c r="NHX13" s="246"/>
      <c r="NHY13" s="246"/>
      <c r="NHZ13" s="246"/>
      <c r="NIA13" s="246"/>
      <c r="NIB13" s="246"/>
      <c r="NIC13" s="246"/>
      <c r="NID13" s="246"/>
      <c r="NIE13" s="246"/>
      <c r="NIF13" s="246"/>
      <c r="NIG13" s="246"/>
      <c r="NIH13" s="246"/>
      <c r="NII13" s="246"/>
      <c r="NIJ13" s="246"/>
      <c r="NIK13" s="246"/>
      <c r="NIL13" s="246"/>
      <c r="NIM13" s="246"/>
      <c r="NIN13" s="246"/>
      <c r="NIO13" s="246"/>
      <c r="NIP13" s="246"/>
      <c r="NIQ13" s="246"/>
      <c r="NIR13" s="246"/>
      <c r="NIS13" s="246"/>
      <c r="NIT13" s="246"/>
      <c r="NIU13" s="246"/>
      <c r="NIV13" s="246"/>
      <c r="NIW13" s="246"/>
      <c r="NIX13" s="246"/>
      <c r="NIY13" s="246"/>
      <c r="NIZ13" s="246"/>
      <c r="NJA13" s="246"/>
      <c r="NJB13" s="246"/>
      <c r="NJC13" s="246"/>
      <c r="NJD13" s="246"/>
      <c r="NJE13" s="246"/>
      <c r="NJF13" s="246"/>
      <c r="NJG13" s="246"/>
      <c r="NJH13" s="246"/>
      <c r="NJI13" s="246"/>
      <c r="NJJ13" s="246"/>
      <c r="NJK13" s="246"/>
      <c r="NJL13" s="246"/>
      <c r="NJM13" s="246"/>
      <c r="NJN13" s="246"/>
      <c r="NJO13" s="246"/>
      <c r="NJP13" s="246"/>
      <c r="NJQ13" s="246"/>
      <c r="NJR13" s="246"/>
      <c r="NJS13" s="246"/>
      <c r="NJT13" s="246"/>
      <c r="NJU13" s="246"/>
      <c r="NJV13" s="246"/>
      <c r="NJW13" s="246"/>
      <c r="NJX13" s="246"/>
      <c r="NJY13" s="246"/>
      <c r="NJZ13" s="246"/>
      <c r="NKA13" s="246"/>
      <c r="NKB13" s="246"/>
      <c r="NKC13" s="246"/>
      <c r="NKD13" s="246"/>
      <c r="NKE13" s="246"/>
      <c r="NKF13" s="246"/>
      <c r="NKG13" s="246"/>
      <c r="NKH13" s="246"/>
      <c r="NKI13" s="246"/>
      <c r="NKJ13" s="246"/>
      <c r="NKK13" s="246"/>
      <c r="NKL13" s="246"/>
      <c r="NKM13" s="246"/>
      <c r="NKN13" s="246"/>
      <c r="NKO13" s="246"/>
      <c r="NKP13" s="246"/>
      <c r="NKQ13" s="246"/>
      <c r="NKR13" s="246"/>
      <c r="NKS13" s="246"/>
      <c r="NKT13" s="246"/>
      <c r="NKU13" s="246"/>
      <c r="NKV13" s="246"/>
      <c r="NKW13" s="246"/>
      <c r="NKX13" s="246"/>
      <c r="NKY13" s="246"/>
      <c r="NKZ13" s="246"/>
      <c r="NLA13" s="246"/>
      <c r="NLB13" s="246"/>
      <c r="NLC13" s="246"/>
      <c r="NLD13" s="246"/>
      <c r="NLE13" s="246"/>
      <c r="NLF13" s="246"/>
      <c r="NLG13" s="246"/>
      <c r="NLH13" s="246"/>
      <c r="NLI13" s="246"/>
      <c r="NLJ13" s="246"/>
      <c r="NLK13" s="246"/>
      <c r="NLL13" s="246"/>
      <c r="NLM13" s="246"/>
      <c r="NLN13" s="246"/>
      <c r="NLO13" s="246"/>
      <c r="NLP13" s="246"/>
      <c r="NLQ13" s="246"/>
      <c r="NLR13" s="246"/>
      <c r="NLS13" s="246"/>
      <c r="NLT13" s="246"/>
      <c r="NLU13" s="246"/>
      <c r="NLV13" s="246"/>
      <c r="NLW13" s="246"/>
      <c r="NLX13" s="246"/>
      <c r="NLY13" s="246"/>
      <c r="NLZ13" s="246"/>
      <c r="NMA13" s="246"/>
      <c r="NMB13" s="246"/>
      <c r="NMC13" s="246"/>
      <c r="NMD13" s="246"/>
      <c r="NME13" s="246"/>
      <c r="NMF13" s="246"/>
      <c r="NMG13" s="246"/>
      <c r="NMH13" s="246"/>
      <c r="NMI13" s="246"/>
      <c r="NMJ13" s="246"/>
      <c r="NMK13" s="246"/>
      <c r="NML13" s="246"/>
      <c r="NMM13" s="246"/>
      <c r="NMN13" s="246"/>
      <c r="NMO13" s="246"/>
      <c r="NMP13" s="246"/>
      <c r="NMQ13" s="246"/>
      <c r="NMR13" s="246"/>
      <c r="NMS13" s="246"/>
      <c r="NMT13" s="246"/>
      <c r="NMU13" s="246"/>
      <c r="NMV13" s="246"/>
      <c r="NMW13" s="246"/>
      <c r="NMX13" s="246"/>
      <c r="NMY13" s="246"/>
      <c r="NMZ13" s="246"/>
      <c r="NNA13" s="246"/>
      <c r="NNB13" s="246"/>
      <c r="NNC13" s="246"/>
      <c r="NND13" s="246"/>
      <c r="NNE13" s="246"/>
      <c r="NNF13" s="246"/>
      <c r="NNG13" s="246"/>
      <c r="NNH13" s="246"/>
      <c r="NNI13" s="246"/>
      <c r="NNJ13" s="246"/>
      <c r="NNK13" s="246"/>
      <c r="NNL13" s="246"/>
      <c r="NNM13" s="246"/>
      <c r="NNN13" s="246"/>
      <c r="NNO13" s="246"/>
      <c r="NNP13" s="246"/>
      <c r="NNQ13" s="246"/>
      <c r="NNR13" s="246"/>
      <c r="NNS13" s="246"/>
      <c r="NNT13" s="246"/>
      <c r="NNU13" s="246"/>
      <c r="NNV13" s="246"/>
      <c r="NNW13" s="246"/>
      <c r="NNX13" s="246"/>
      <c r="NNY13" s="246"/>
      <c r="NNZ13" s="246"/>
      <c r="NOA13" s="246"/>
      <c r="NOB13" s="246"/>
      <c r="NOC13" s="246"/>
      <c r="NOD13" s="246"/>
      <c r="NOE13" s="246"/>
      <c r="NOF13" s="246"/>
      <c r="NOG13" s="246"/>
      <c r="NOH13" s="246"/>
      <c r="NOI13" s="246"/>
      <c r="NOJ13" s="246"/>
      <c r="NOK13" s="246"/>
      <c r="NOL13" s="246"/>
      <c r="NOM13" s="246"/>
      <c r="NON13" s="246"/>
      <c r="NOO13" s="246"/>
      <c r="NOP13" s="246"/>
      <c r="NOQ13" s="246"/>
      <c r="NOR13" s="246"/>
      <c r="NOS13" s="246"/>
      <c r="NOT13" s="246"/>
      <c r="NOU13" s="246"/>
      <c r="NOV13" s="246"/>
      <c r="NOW13" s="246"/>
      <c r="NOX13" s="246"/>
      <c r="NOY13" s="246"/>
      <c r="NOZ13" s="246"/>
      <c r="NPA13" s="246"/>
      <c r="NPB13" s="246"/>
      <c r="NPC13" s="246"/>
      <c r="NPD13" s="246"/>
      <c r="NPE13" s="246"/>
      <c r="NPF13" s="246"/>
      <c r="NPG13" s="246"/>
      <c r="NPH13" s="246"/>
      <c r="NPI13" s="246"/>
      <c r="NPJ13" s="246"/>
      <c r="NPK13" s="246"/>
      <c r="NPL13" s="246"/>
      <c r="NPM13" s="246"/>
      <c r="NPN13" s="246"/>
      <c r="NPO13" s="246"/>
      <c r="NPP13" s="246"/>
      <c r="NPQ13" s="246"/>
      <c r="NPR13" s="246"/>
      <c r="NPS13" s="246"/>
      <c r="NPT13" s="246"/>
      <c r="NPU13" s="246"/>
      <c r="NPV13" s="246"/>
      <c r="NPW13" s="246"/>
      <c r="NPX13" s="246"/>
      <c r="NPY13" s="246"/>
      <c r="NPZ13" s="246"/>
      <c r="NQA13" s="246"/>
      <c r="NQB13" s="246"/>
      <c r="NQC13" s="246"/>
      <c r="NQD13" s="246"/>
      <c r="NQE13" s="246"/>
      <c r="NQF13" s="246"/>
      <c r="NQG13" s="246"/>
      <c r="NQH13" s="246"/>
      <c r="NQI13" s="246"/>
      <c r="NQJ13" s="246"/>
      <c r="NQK13" s="246"/>
      <c r="NQL13" s="246"/>
      <c r="NQM13" s="246"/>
      <c r="NQN13" s="246"/>
      <c r="NQO13" s="246"/>
      <c r="NQP13" s="246"/>
      <c r="NQQ13" s="246"/>
      <c r="NQR13" s="246"/>
      <c r="NQS13" s="246"/>
      <c r="NQT13" s="246"/>
      <c r="NQU13" s="246"/>
      <c r="NQV13" s="246"/>
      <c r="NQW13" s="246"/>
      <c r="NQX13" s="246"/>
      <c r="NQY13" s="246"/>
      <c r="NQZ13" s="246"/>
      <c r="NRA13" s="246"/>
      <c r="NRB13" s="246"/>
      <c r="NRC13" s="246"/>
      <c r="NRD13" s="246"/>
      <c r="NRE13" s="246"/>
      <c r="NRF13" s="246"/>
      <c r="NRG13" s="246"/>
      <c r="NRH13" s="246"/>
      <c r="NRI13" s="246"/>
      <c r="NRJ13" s="246"/>
      <c r="NRK13" s="246"/>
      <c r="NRL13" s="246"/>
      <c r="NRM13" s="246"/>
      <c r="NRN13" s="246"/>
      <c r="NRO13" s="246"/>
      <c r="NRP13" s="246"/>
      <c r="NRQ13" s="246"/>
      <c r="NRR13" s="246"/>
      <c r="NRS13" s="246"/>
      <c r="NRT13" s="246"/>
      <c r="NRU13" s="246"/>
      <c r="NRV13" s="246"/>
      <c r="NRW13" s="246"/>
      <c r="NRX13" s="246"/>
      <c r="NRY13" s="246"/>
      <c r="NRZ13" s="246"/>
      <c r="NSA13" s="246"/>
      <c r="NSB13" s="246"/>
      <c r="NSC13" s="246"/>
      <c r="NSD13" s="246"/>
      <c r="NSE13" s="246"/>
      <c r="NSF13" s="246"/>
      <c r="NSG13" s="246"/>
      <c r="NSH13" s="246"/>
      <c r="NSI13" s="246"/>
      <c r="NSJ13" s="246"/>
      <c r="NSK13" s="246"/>
      <c r="NSL13" s="246"/>
      <c r="NSM13" s="246"/>
      <c r="NSN13" s="246"/>
      <c r="NSO13" s="246"/>
      <c r="NSP13" s="246"/>
      <c r="NSQ13" s="246"/>
      <c r="NSR13" s="246"/>
      <c r="NSS13" s="246"/>
      <c r="NST13" s="246"/>
      <c r="NSU13" s="246"/>
      <c r="NSV13" s="246"/>
      <c r="NSW13" s="246"/>
      <c r="NSX13" s="246"/>
      <c r="NSY13" s="246"/>
      <c r="NSZ13" s="246"/>
      <c r="NTA13" s="246"/>
      <c r="NTB13" s="246"/>
      <c r="NTC13" s="246"/>
      <c r="NTD13" s="246"/>
      <c r="NTE13" s="246"/>
      <c r="NTF13" s="246"/>
      <c r="NTG13" s="246"/>
      <c r="NTH13" s="246"/>
      <c r="NTI13" s="246"/>
      <c r="NTJ13" s="246"/>
      <c r="NTK13" s="246"/>
      <c r="NTL13" s="246"/>
      <c r="NTM13" s="246"/>
      <c r="NTN13" s="246"/>
      <c r="NTO13" s="246"/>
      <c r="NTP13" s="246"/>
      <c r="NTQ13" s="246"/>
      <c r="NTR13" s="246"/>
      <c r="NTS13" s="246"/>
      <c r="NTT13" s="246"/>
      <c r="NTU13" s="246"/>
      <c r="NTV13" s="246"/>
      <c r="NTW13" s="246"/>
      <c r="NTX13" s="246"/>
      <c r="NTY13" s="246"/>
      <c r="NTZ13" s="246"/>
      <c r="NUA13" s="246"/>
      <c r="NUB13" s="246"/>
      <c r="NUC13" s="246"/>
      <c r="NUD13" s="246"/>
      <c r="NUE13" s="246"/>
      <c r="NUF13" s="246"/>
      <c r="NUG13" s="246"/>
      <c r="NUH13" s="246"/>
      <c r="NUI13" s="246"/>
      <c r="NUJ13" s="246"/>
      <c r="NUK13" s="246"/>
      <c r="NUL13" s="246"/>
      <c r="NUM13" s="246"/>
      <c r="NUN13" s="246"/>
      <c r="NUO13" s="246"/>
      <c r="NUP13" s="246"/>
      <c r="NUQ13" s="246"/>
      <c r="NUR13" s="246"/>
      <c r="NUS13" s="246"/>
      <c r="NUT13" s="246"/>
      <c r="NUU13" s="246"/>
      <c r="NUV13" s="246"/>
      <c r="NUW13" s="246"/>
      <c r="NUX13" s="246"/>
      <c r="NUY13" s="246"/>
      <c r="NUZ13" s="246"/>
      <c r="NVA13" s="246"/>
      <c r="NVB13" s="246"/>
      <c r="NVC13" s="246"/>
      <c r="NVD13" s="246"/>
      <c r="NVE13" s="246"/>
      <c r="NVF13" s="246"/>
      <c r="NVG13" s="246"/>
      <c r="NVH13" s="246"/>
      <c r="NVI13" s="246"/>
      <c r="NVJ13" s="246"/>
      <c r="NVK13" s="246"/>
      <c r="NVL13" s="246"/>
      <c r="NVM13" s="246"/>
      <c r="NVN13" s="246"/>
      <c r="NVO13" s="246"/>
      <c r="NVP13" s="246"/>
      <c r="NVQ13" s="246"/>
      <c r="NVR13" s="246"/>
      <c r="NVS13" s="246"/>
      <c r="NVT13" s="246"/>
      <c r="NVU13" s="246"/>
      <c r="NVV13" s="246"/>
      <c r="NVW13" s="246"/>
      <c r="NVX13" s="246"/>
      <c r="NVY13" s="246"/>
      <c r="NVZ13" s="246"/>
      <c r="NWA13" s="246"/>
      <c r="NWB13" s="246"/>
      <c r="NWC13" s="246"/>
      <c r="NWD13" s="246"/>
      <c r="NWE13" s="246"/>
      <c r="NWF13" s="246"/>
      <c r="NWG13" s="246"/>
      <c r="NWH13" s="246"/>
      <c r="NWI13" s="246"/>
      <c r="NWJ13" s="246"/>
      <c r="NWK13" s="246"/>
      <c r="NWL13" s="246"/>
      <c r="NWM13" s="246"/>
      <c r="NWN13" s="246"/>
      <c r="NWO13" s="246"/>
      <c r="NWP13" s="246"/>
      <c r="NWQ13" s="246"/>
      <c r="NWR13" s="246"/>
      <c r="NWS13" s="246"/>
      <c r="NWT13" s="246"/>
      <c r="NWU13" s="246"/>
      <c r="NWV13" s="246"/>
      <c r="NWW13" s="246"/>
      <c r="NWX13" s="246"/>
      <c r="NWY13" s="246"/>
      <c r="NWZ13" s="246"/>
      <c r="NXA13" s="246"/>
      <c r="NXB13" s="246"/>
      <c r="NXC13" s="246"/>
      <c r="NXD13" s="246"/>
      <c r="NXE13" s="246"/>
      <c r="NXF13" s="246"/>
      <c r="NXG13" s="246"/>
      <c r="NXH13" s="246"/>
      <c r="NXI13" s="246"/>
      <c r="NXJ13" s="246"/>
      <c r="NXK13" s="246"/>
      <c r="NXL13" s="246"/>
      <c r="NXM13" s="246"/>
      <c r="NXN13" s="246"/>
      <c r="NXO13" s="246"/>
      <c r="NXP13" s="246"/>
      <c r="NXQ13" s="246"/>
      <c r="NXR13" s="246"/>
      <c r="NXS13" s="246"/>
      <c r="NXT13" s="246"/>
      <c r="NXU13" s="246"/>
      <c r="NXV13" s="246"/>
      <c r="NXW13" s="246"/>
      <c r="NXX13" s="246"/>
      <c r="NXY13" s="246"/>
      <c r="NXZ13" s="246"/>
      <c r="NYA13" s="246"/>
      <c r="NYB13" s="246"/>
      <c r="NYC13" s="246"/>
      <c r="NYD13" s="246"/>
      <c r="NYE13" s="246"/>
      <c r="NYF13" s="246"/>
      <c r="NYG13" s="246"/>
      <c r="NYH13" s="246"/>
      <c r="NYI13" s="246"/>
      <c r="NYJ13" s="246"/>
      <c r="NYK13" s="246"/>
      <c r="NYL13" s="246"/>
      <c r="NYM13" s="246"/>
      <c r="NYN13" s="246"/>
      <c r="NYO13" s="246"/>
      <c r="NYP13" s="246"/>
      <c r="NYQ13" s="246"/>
      <c r="NYR13" s="246"/>
      <c r="NYS13" s="246"/>
      <c r="NYT13" s="246"/>
      <c r="NYU13" s="246"/>
      <c r="NYV13" s="246"/>
      <c r="NYW13" s="246"/>
      <c r="NYX13" s="246"/>
      <c r="NYY13" s="246"/>
      <c r="NYZ13" s="246"/>
      <c r="NZA13" s="246"/>
      <c r="NZB13" s="246"/>
      <c r="NZC13" s="246"/>
      <c r="NZD13" s="246"/>
      <c r="NZE13" s="246"/>
      <c r="NZF13" s="246"/>
      <c r="NZG13" s="246"/>
      <c r="NZH13" s="246"/>
      <c r="NZI13" s="246"/>
      <c r="NZJ13" s="246"/>
      <c r="NZK13" s="246"/>
      <c r="NZL13" s="246"/>
      <c r="NZM13" s="246"/>
      <c r="NZN13" s="246"/>
      <c r="NZO13" s="246"/>
      <c r="NZP13" s="246"/>
      <c r="NZQ13" s="246"/>
      <c r="NZR13" s="246"/>
      <c r="NZS13" s="246"/>
      <c r="NZT13" s="246"/>
      <c r="NZU13" s="246"/>
      <c r="NZV13" s="246"/>
      <c r="NZW13" s="246"/>
      <c r="NZX13" s="246"/>
      <c r="NZY13" s="246"/>
      <c r="NZZ13" s="246"/>
      <c r="OAA13" s="246"/>
      <c r="OAB13" s="246"/>
      <c r="OAC13" s="246"/>
      <c r="OAD13" s="246"/>
      <c r="OAE13" s="246"/>
      <c r="OAF13" s="246"/>
      <c r="OAG13" s="246"/>
      <c r="OAH13" s="246"/>
      <c r="OAI13" s="246"/>
      <c r="OAJ13" s="246"/>
      <c r="OAK13" s="246"/>
      <c r="OAL13" s="246"/>
      <c r="OAM13" s="246"/>
      <c r="OAN13" s="246"/>
      <c r="OAO13" s="246"/>
      <c r="OAP13" s="246"/>
      <c r="OAQ13" s="246"/>
      <c r="OAR13" s="246"/>
      <c r="OAS13" s="246"/>
      <c r="OAT13" s="246"/>
      <c r="OAU13" s="246"/>
      <c r="OAV13" s="246"/>
      <c r="OAW13" s="246"/>
      <c r="OAX13" s="246"/>
      <c r="OAY13" s="246"/>
      <c r="OAZ13" s="246"/>
      <c r="OBA13" s="246"/>
      <c r="OBB13" s="246"/>
      <c r="OBC13" s="246"/>
      <c r="OBD13" s="246"/>
      <c r="OBE13" s="246"/>
      <c r="OBF13" s="246"/>
      <c r="OBG13" s="246"/>
      <c r="OBH13" s="246"/>
      <c r="OBI13" s="246"/>
      <c r="OBJ13" s="246"/>
      <c r="OBK13" s="246"/>
      <c r="OBL13" s="246"/>
      <c r="OBM13" s="246"/>
      <c r="OBN13" s="246"/>
      <c r="OBO13" s="246"/>
      <c r="OBP13" s="246"/>
      <c r="OBQ13" s="246"/>
      <c r="OBR13" s="246"/>
      <c r="OBS13" s="246"/>
      <c r="OBT13" s="246"/>
      <c r="OBU13" s="246"/>
      <c r="OBV13" s="246"/>
      <c r="OBW13" s="246"/>
      <c r="OBX13" s="246"/>
      <c r="OBY13" s="246"/>
      <c r="OBZ13" s="246"/>
      <c r="OCA13" s="246"/>
      <c r="OCB13" s="246"/>
      <c r="OCC13" s="246"/>
      <c r="OCD13" s="246"/>
      <c r="OCE13" s="246"/>
      <c r="OCF13" s="246"/>
      <c r="OCG13" s="246"/>
      <c r="OCH13" s="246"/>
      <c r="OCI13" s="246"/>
      <c r="OCJ13" s="246"/>
      <c r="OCK13" s="246"/>
      <c r="OCL13" s="246"/>
      <c r="OCM13" s="246"/>
      <c r="OCN13" s="246"/>
      <c r="OCO13" s="246"/>
      <c r="OCP13" s="246"/>
      <c r="OCQ13" s="246"/>
      <c r="OCR13" s="246"/>
      <c r="OCS13" s="246"/>
      <c r="OCT13" s="246"/>
      <c r="OCU13" s="246"/>
      <c r="OCV13" s="246"/>
      <c r="OCW13" s="246"/>
      <c r="OCX13" s="246"/>
      <c r="OCY13" s="246"/>
      <c r="OCZ13" s="246"/>
      <c r="ODA13" s="246"/>
      <c r="ODB13" s="246"/>
      <c r="ODC13" s="246"/>
      <c r="ODD13" s="246"/>
      <c r="ODE13" s="246"/>
      <c r="ODF13" s="246"/>
      <c r="ODG13" s="246"/>
      <c r="ODH13" s="246"/>
      <c r="ODI13" s="246"/>
      <c r="ODJ13" s="246"/>
      <c r="ODK13" s="246"/>
      <c r="ODL13" s="246"/>
      <c r="ODM13" s="246"/>
      <c r="ODN13" s="246"/>
      <c r="ODO13" s="246"/>
      <c r="ODP13" s="246"/>
      <c r="ODQ13" s="246"/>
      <c r="ODR13" s="246"/>
      <c r="ODS13" s="246"/>
      <c r="ODT13" s="246"/>
      <c r="ODU13" s="246"/>
      <c r="ODV13" s="246"/>
      <c r="ODW13" s="246"/>
      <c r="ODX13" s="246"/>
      <c r="ODY13" s="246"/>
      <c r="ODZ13" s="246"/>
      <c r="OEA13" s="246"/>
      <c r="OEB13" s="246"/>
      <c r="OEC13" s="246"/>
      <c r="OED13" s="246"/>
      <c r="OEE13" s="246"/>
      <c r="OEF13" s="246"/>
      <c r="OEG13" s="246"/>
      <c r="OEH13" s="246"/>
      <c r="OEI13" s="246"/>
      <c r="OEJ13" s="246"/>
      <c r="OEK13" s="246"/>
      <c r="OEL13" s="246"/>
      <c r="OEM13" s="246"/>
      <c r="OEN13" s="246"/>
      <c r="OEO13" s="246"/>
      <c r="OEP13" s="246"/>
      <c r="OEQ13" s="246"/>
      <c r="OER13" s="246"/>
      <c r="OES13" s="246"/>
      <c r="OET13" s="246"/>
      <c r="OEU13" s="246"/>
      <c r="OEV13" s="246"/>
      <c r="OEW13" s="246"/>
      <c r="OEX13" s="246"/>
      <c r="OEY13" s="246"/>
      <c r="OEZ13" s="246"/>
      <c r="OFA13" s="246"/>
      <c r="OFB13" s="246"/>
      <c r="OFC13" s="246"/>
      <c r="OFD13" s="246"/>
      <c r="OFE13" s="246"/>
      <c r="OFF13" s="246"/>
      <c r="OFG13" s="246"/>
      <c r="OFH13" s="246"/>
      <c r="OFI13" s="246"/>
      <c r="OFJ13" s="246"/>
      <c r="OFK13" s="246"/>
      <c r="OFL13" s="246"/>
      <c r="OFM13" s="246"/>
      <c r="OFN13" s="246"/>
      <c r="OFO13" s="246"/>
      <c r="OFP13" s="246"/>
      <c r="OFQ13" s="246"/>
      <c r="OFR13" s="246"/>
      <c r="OFS13" s="246"/>
      <c r="OFT13" s="246"/>
      <c r="OFU13" s="246"/>
      <c r="OFV13" s="246"/>
      <c r="OFW13" s="246"/>
      <c r="OFX13" s="246"/>
      <c r="OFY13" s="246"/>
      <c r="OFZ13" s="246"/>
      <c r="OGA13" s="246"/>
      <c r="OGB13" s="246"/>
      <c r="OGC13" s="246"/>
      <c r="OGD13" s="246"/>
      <c r="OGE13" s="246"/>
      <c r="OGF13" s="246"/>
      <c r="OGG13" s="246"/>
      <c r="OGH13" s="246"/>
      <c r="OGI13" s="246"/>
      <c r="OGJ13" s="246"/>
      <c r="OGK13" s="246"/>
      <c r="OGL13" s="246"/>
      <c r="OGM13" s="246"/>
      <c r="OGN13" s="246"/>
      <c r="OGO13" s="246"/>
      <c r="OGP13" s="246"/>
      <c r="OGQ13" s="246"/>
      <c r="OGR13" s="246"/>
      <c r="OGS13" s="246"/>
      <c r="OGT13" s="246"/>
      <c r="OGU13" s="246"/>
      <c r="OGV13" s="246"/>
      <c r="OGW13" s="246"/>
      <c r="OGX13" s="246"/>
      <c r="OGY13" s="246"/>
      <c r="OGZ13" s="246"/>
      <c r="OHA13" s="246"/>
      <c r="OHB13" s="246"/>
      <c r="OHC13" s="246"/>
      <c r="OHD13" s="246"/>
      <c r="OHE13" s="246"/>
      <c r="OHF13" s="246"/>
      <c r="OHG13" s="246"/>
      <c r="OHH13" s="246"/>
      <c r="OHI13" s="246"/>
      <c r="OHJ13" s="246"/>
      <c r="OHK13" s="246"/>
      <c r="OHL13" s="246"/>
      <c r="OHM13" s="246"/>
      <c r="OHN13" s="246"/>
      <c r="OHO13" s="246"/>
      <c r="OHP13" s="246"/>
      <c r="OHQ13" s="246"/>
      <c r="OHR13" s="246"/>
      <c r="OHS13" s="246"/>
      <c r="OHT13" s="246"/>
      <c r="OHU13" s="246"/>
      <c r="OHV13" s="246"/>
      <c r="OHW13" s="246"/>
      <c r="OHX13" s="246"/>
      <c r="OHY13" s="246"/>
      <c r="OHZ13" s="246"/>
      <c r="OIA13" s="246"/>
      <c r="OIB13" s="246"/>
      <c r="OIC13" s="246"/>
      <c r="OID13" s="246"/>
      <c r="OIE13" s="246"/>
      <c r="OIF13" s="246"/>
      <c r="OIG13" s="246"/>
      <c r="OIH13" s="246"/>
      <c r="OII13" s="246"/>
      <c r="OIJ13" s="246"/>
      <c r="OIK13" s="246"/>
      <c r="OIL13" s="246"/>
      <c r="OIM13" s="246"/>
      <c r="OIN13" s="246"/>
      <c r="OIO13" s="246"/>
      <c r="OIP13" s="246"/>
      <c r="OIQ13" s="246"/>
      <c r="OIR13" s="246"/>
      <c r="OIS13" s="246"/>
      <c r="OIT13" s="246"/>
      <c r="OIU13" s="246"/>
      <c r="OIV13" s="246"/>
      <c r="OIW13" s="246"/>
      <c r="OIX13" s="246"/>
      <c r="OIY13" s="246"/>
      <c r="OIZ13" s="246"/>
      <c r="OJA13" s="246"/>
      <c r="OJB13" s="246"/>
      <c r="OJC13" s="246"/>
      <c r="OJD13" s="246"/>
      <c r="OJE13" s="246"/>
      <c r="OJF13" s="246"/>
      <c r="OJG13" s="246"/>
      <c r="OJH13" s="246"/>
      <c r="OJI13" s="246"/>
      <c r="OJJ13" s="246"/>
      <c r="OJK13" s="246"/>
      <c r="OJL13" s="246"/>
      <c r="OJM13" s="246"/>
      <c r="OJN13" s="246"/>
      <c r="OJO13" s="246"/>
      <c r="OJP13" s="246"/>
      <c r="OJQ13" s="246"/>
      <c r="OJR13" s="246"/>
      <c r="OJS13" s="246"/>
      <c r="OJT13" s="246"/>
      <c r="OJU13" s="246"/>
      <c r="OJV13" s="246"/>
      <c r="OJW13" s="246"/>
      <c r="OJX13" s="246"/>
      <c r="OJY13" s="246"/>
      <c r="OJZ13" s="246"/>
      <c r="OKA13" s="246"/>
      <c r="OKB13" s="246"/>
      <c r="OKC13" s="246"/>
      <c r="OKD13" s="246"/>
      <c r="OKE13" s="246"/>
      <c r="OKF13" s="246"/>
      <c r="OKG13" s="246"/>
      <c r="OKH13" s="246"/>
      <c r="OKI13" s="246"/>
      <c r="OKJ13" s="246"/>
      <c r="OKK13" s="246"/>
      <c r="OKL13" s="246"/>
      <c r="OKM13" s="246"/>
      <c r="OKN13" s="246"/>
      <c r="OKO13" s="246"/>
      <c r="OKP13" s="246"/>
      <c r="OKQ13" s="246"/>
      <c r="OKR13" s="246"/>
      <c r="OKS13" s="246"/>
      <c r="OKT13" s="246"/>
      <c r="OKU13" s="246"/>
      <c r="OKV13" s="246"/>
      <c r="OKW13" s="246"/>
      <c r="OKX13" s="246"/>
      <c r="OKY13" s="246"/>
      <c r="OKZ13" s="246"/>
      <c r="OLA13" s="246"/>
      <c r="OLB13" s="246"/>
      <c r="OLC13" s="246"/>
      <c r="OLD13" s="246"/>
      <c r="OLE13" s="246"/>
      <c r="OLF13" s="246"/>
      <c r="OLG13" s="246"/>
      <c r="OLH13" s="246"/>
      <c r="OLI13" s="246"/>
      <c r="OLJ13" s="246"/>
      <c r="OLK13" s="246"/>
      <c r="OLL13" s="246"/>
      <c r="OLM13" s="246"/>
      <c r="OLN13" s="246"/>
      <c r="OLO13" s="246"/>
      <c r="OLP13" s="246"/>
      <c r="OLQ13" s="246"/>
      <c r="OLR13" s="246"/>
      <c r="OLS13" s="246"/>
      <c r="OLT13" s="246"/>
      <c r="OLU13" s="246"/>
      <c r="OLV13" s="246"/>
      <c r="OLW13" s="246"/>
      <c r="OLX13" s="246"/>
      <c r="OLY13" s="246"/>
      <c r="OLZ13" s="246"/>
      <c r="OMA13" s="246"/>
      <c r="OMB13" s="246"/>
      <c r="OMC13" s="246"/>
      <c r="OMD13" s="246"/>
      <c r="OME13" s="246"/>
      <c r="OMF13" s="246"/>
      <c r="OMG13" s="246"/>
      <c r="OMH13" s="246"/>
      <c r="OMI13" s="246"/>
      <c r="OMJ13" s="246"/>
      <c r="OMK13" s="246"/>
      <c r="OML13" s="246"/>
      <c r="OMM13" s="246"/>
      <c r="OMN13" s="246"/>
      <c r="OMO13" s="246"/>
      <c r="OMP13" s="246"/>
      <c r="OMQ13" s="246"/>
      <c r="OMR13" s="246"/>
      <c r="OMS13" s="246"/>
      <c r="OMT13" s="246"/>
      <c r="OMU13" s="246"/>
      <c r="OMV13" s="246"/>
      <c r="OMW13" s="246"/>
      <c r="OMX13" s="246"/>
      <c r="OMY13" s="246"/>
      <c r="OMZ13" s="246"/>
      <c r="ONA13" s="246"/>
      <c r="ONB13" s="246"/>
      <c r="ONC13" s="246"/>
      <c r="OND13" s="246"/>
      <c r="ONE13" s="246"/>
      <c r="ONF13" s="246"/>
      <c r="ONG13" s="246"/>
      <c r="ONH13" s="246"/>
      <c r="ONI13" s="246"/>
      <c r="ONJ13" s="246"/>
      <c r="ONK13" s="246"/>
      <c r="ONL13" s="246"/>
      <c r="ONM13" s="246"/>
      <c r="ONN13" s="246"/>
      <c r="ONO13" s="246"/>
      <c r="ONP13" s="246"/>
      <c r="ONQ13" s="246"/>
      <c r="ONR13" s="246"/>
      <c r="ONS13" s="246"/>
      <c r="ONT13" s="246"/>
      <c r="ONU13" s="246"/>
      <c r="ONV13" s="246"/>
      <c r="ONW13" s="246"/>
      <c r="ONX13" s="246"/>
      <c r="ONY13" s="246"/>
      <c r="ONZ13" s="246"/>
      <c r="OOA13" s="246"/>
      <c r="OOB13" s="246"/>
      <c r="OOC13" s="246"/>
      <c r="OOD13" s="246"/>
      <c r="OOE13" s="246"/>
      <c r="OOF13" s="246"/>
      <c r="OOG13" s="246"/>
      <c r="OOH13" s="246"/>
      <c r="OOI13" s="246"/>
      <c r="OOJ13" s="246"/>
      <c r="OOK13" s="246"/>
      <c r="OOL13" s="246"/>
      <c r="OOM13" s="246"/>
      <c r="OON13" s="246"/>
      <c r="OOO13" s="246"/>
      <c r="OOP13" s="246"/>
      <c r="OOQ13" s="246"/>
      <c r="OOR13" s="246"/>
      <c r="OOS13" s="246"/>
      <c r="OOT13" s="246"/>
      <c r="OOU13" s="246"/>
      <c r="OOV13" s="246"/>
      <c r="OOW13" s="246"/>
      <c r="OOX13" s="246"/>
      <c r="OOY13" s="246"/>
      <c r="OOZ13" s="246"/>
      <c r="OPA13" s="246"/>
      <c r="OPB13" s="246"/>
      <c r="OPC13" s="246"/>
      <c r="OPD13" s="246"/>
      <c r="OPE13" s="246"/>
      <c r="OPF13" s="246"/>
      <c r="OPG13" s="246"/>
      <c r="OPH13" s="246"/>
      <c r="OPI13" s="246"/>
      <c r="OPJ13" s="246"/>
      <c r="OPK13" s="246"/>
      <c r="OPL13" s="246"/>
      <c r="OPM13" s="246"/>
      <c r="OPN13" s="246"/>
      <c r="OPO13" s="246"/>
      <c r="OPP13" s="246"/>
      <c r="OPQ13" s="246"/>
      <c r="OPR13" s="246"/>
      <c r="OPS13" s="246"/>
      <c r="OPT13" s="246"/>
      <c r="OPU13" s="246"/>
      <c r="OPV13" s="246"/>
      <c r="OPW13" s="246"/>
      <c r="OPX13" s="246"/>
      <c r="OPY13" s="246"/>
      <c r="OPZ13" s="246"/>
      <c r="OQA13" s="246"/>
      <c r="OQB13" s="246"/>
      <c r="OQC13" s="246"/>
      <c r="OQD13" s="246"/>
      <c r="OQE13" s="246"/>
      <c r="OQF13" s="246"/>
      <c r="OQG13" s="246"/>
      <c r="OQH13" s="246"/>
      <c r="OQI13" s="246"/>
      <c r="OQJ13" s="246"/>
      <c r="OQK13" s="246"/>
      <c r="OQL13" s="246"/>
      <c r="OQM13" s="246"/>
      <c r="OQN13" s="246"/>
      <c r="OQO13" s="246"/>
      <c r="OQP13" s="246"/>
      <c r="OQQ13" s="246"/>
      <c r="OQR13" s="246"/>
      <c r="OQS13" s="246"/>
      <c r="OQT13" s="246"/>
      <c r="OQU13" s="246"/>
      <c r="OQV13" s="246"/>
      <c r="OQW13" s="246"/>
      <c r="OQX13" s="246"/>
      <c r="OQY13" s="246"/>
      <c r="OQZ13" s="246"/>
      <c r="ORA13" s="246"/>
      <c r="ORB13" s="246"/>
      <c r="ORC13" s="246"/>
      <c r="ORD13" s="246"/>
      <c r="ORE13" s="246"/>
      <c r="ORF13" s="246"/>
      <c r="ORG13" s="246"/>
      <c r="ORH13" s="246"/>
      <c r="ORI13" s="246"/>
      <c r="ORJ13" s="246"/>
      <c r="ORK13" s="246"/>
      <c r="ORL13" s="246"/>
      <c r="ORM13" s="246"/>
      <c r="ORN13" s="246"/>
      <c r="ORO13" s="246"/>
      <c r="ORP13" s="246"/>
      <c r="ORQ13" s="246"/>
      <c r="ORR13" s="246"/>
      <c r="ORS13" s="246"/>
      <c r="ORT13" s="246"/>
      <c r="ORU13" s="246"/>
      <c r="ORV13" s="246"/>
      <c r="ORW13" s="246"/>
      <c r="ORX13" s="246"/>
      <c r="ORY13" s="246"/>
      <c r="ORZ13" s="246"/>
      <c r="OSA13" s="246"/>
      <c r="OSB13" s="246"/>
      <c r="OSC13" s="246"/>
      <c r="OSD13" s="246"/>
      <c r="OSE13" s="246"/>
      <c r="OSF13" s="246"/>
      <c r="OSG13" s="246"/>
      <c r="OSH13" s="246"/>
      <c r="OSI13" s="246"/>
      <c r="OSJ13" s="246"/>
      <c r="OSK13" s="246"/>
      <c r="OSL13" s="246"/>
      <c r="OSM13" s="246"/>
      <c r="OSN13" s="246"/>
      <c r="OSO13" s="246"/>
      <c r="OSP13" s="246"/>
      <c r="OSQ13" s="246"/>
      <c r="OSR13" s="246"/>
      <c r="OSS13" s="246"/>
      <c r="OST13" s="246"/>
      <c r="OSU13" s="246"/>
      <c r="OSV13" s="246"/>
      <c r="OSW13" s="246"/>
      <c r="OSX13" s="246"/>
      <c r="OSY13" s="246"/>
      <c r="OSZ13" s="246"/>
      <c r="OTA13" s="246"/>
      <c r="OTB13" s="246"/>
      <c r="OTC13" s="246"/>
      <c r="OTD13" s="246"/>
      <c r="OTE13" s="246"/>
      <c r="OTF13" s="246"/>
      <c r="OTG13" s="246"/>
      <c r="OTH13" s="246"/>
      <c r="OTI13" s="246"/>
      <c r="OTJ13" s="246"/>
      <c r="OTK13" s="246"/>
      <c r="OTL13" s="246"/>
      <c r="OTM13" s="246"/>
      <c r="OTN13" s="246"/>
      <c r="OTO13" s="246"/>
      <c r="OTP13" s="246"/>
      <c r="OTQ13" s="246"/>
      <c r="OTR13" s="246"/>
      <c r="OTS13" s="246"/>
      <c r="OTT13" s="246"/>
      <c r="OTU13" s="246"/>
      <c r="OTV13" s="246"/>
      <c r="OTW13" s="246"/>
      <c r="OTX13" s="246"/>
      <c r="OTY13" s="246"/>
      <c r="OTZ13" s="246"/>
      <c r="OUA13" s="246"/>
      <c r="OUB13" s="246"/>
      <c r="OUC13" s="246"/>
      <c r="OUD13" s="246"/>
      <c r="OUE13" s="246"/>
      <c r="OUF13" s="246"/>
      <c r="OUG13" s="246"/>
      <c r="OUH13" s="246"/>
      <c r="OUI13" s="246"/>
      <c r="OUJ13" s="246"/>
      <c r="OUK13" s="246"/>
      <c r="OUL13" s="246"/>
      <c r="OUM13" s="246"/>
      <c r="OUN13" s="246"/>
      <c r="OUO13" s="246"/>
      <c r="OUP13" s="246"/>
      <c r="OUQ13" s="246"/>
      <c r="OUR13" s="246"/>
      <c r="OUS13" s="246"/>
      <c r="OUT13" s="246"/>
      <c r="OUU13" s="246"/>
      <c r="OUV13" s="246"/>
      <c r="OUW13" s="246"/>
      <c r="OUX13" s="246"/>
      <c r="OUY13" s="246"/>
      <c r="OUZ13" s="246"/>
      <c r="OVA13" s="246"/>
      <c r="OVB13" s="246"/>
      <c r="OVC13" s="246"/>
      <c r="OVD13" s="246"/>
      <c r="OVE13" s="246"/>
      <c r="OVF13" s="246"/>
      <c r="OVG13" s="246"/>
      <c r="OVH13" s="246"/>
      <c r="OVI13" s="246"/>
      <c r="OVJ13" s="246"/>
      <c r="OVK13" s="246"/>
      <c r="OVL13" s="246"/>
      <c r="OVM13" s="246"/>
      <c r="OVN13" s="246"/>
      <c r="OVO13" s="246"/>
      <c r="OVP13" s="246"/>
      <c r="OVQ13" s="246"/>
      <c r="OVR13" s="246"/>
      <c r="OVS13" s="246"/>
      <c r="OVT13" s="246"/>
      <c r="OVU13" s="246"/>
      <c r="OVV13" s="246"/>
      <c r="OVW13" s="246"/>
      <c r="OVX13" s="246"/>
      <c r="OVY13" s="246"/>
      <c r="OVZ13" s="246"/>
      <c r="OWA13" s="246"/>
      <c r="OWB13" s="246"/>
      <c r="OWC13" s="246"/>
      <c r="OWD13" s="246"/>
      <c r="OWE13" s="246"/>
      <c r="OWF13" s="246"/>
      <c r="OWG13" s="246"/>
      <c r="OWH13" s="246"/>
      <c r="OWI13" s="246"/>
      <c r="OWJ13" s="246"/>
      <c r="OWK13" s="246"/>
      <c r="OWL13" s="246"/>
      <c r="OWM13" s="246"/>
      <c r="OWN13" s="246"/>
      <c r="OWO13" s="246"/>
      <c r="OWP13" s="246"/>
      <c r="OWQ13" s="246"/>
      <c r="OWR13" s="246"/>
      <c r="OWS13" s="246"/>
      <c r="OWT13" s="246"/>
      <c r="OWU13" s="246"/>
      <c r="OWV13" s="246"/>
      <c r="OWW13" s="246"/>
      <c r="OWX13" s="246"/>
      <c r="OWY13" s="246"/>
      <c r="OWZ13" s="246"/>
      <c r="OXA13" s="246"/>
      <c r="OXB13" s="246"/>
      <c r="OXC13" s="246"/>
      <c r="OXD13" s="246"/>
      <c r="OXE13" s="246"/>
      <c r="OXF13" s="246"/>
      <c r="OXG13" s="246"/>
      <c r="OXH13" s="246"/>
      <c r="OXI13" s="246"/>
      <c r="OXJ13" s="246"/>
      <c r="OXK13" s="246"/>
      <c r="OXL13" s="246"/>
      <c r="OXM13" s="246"/>
      <c r="OXN13" s="246"/>
      <c r="OXO13" s="246"/>
      <c r="OXP13" s="246"/>
      <c r="OXQ13" s="246"/>
      <c r="OXR13" s="246"/>
      <c r="OXS13" s="246"/>
      <c r="OXT13" s="246"/>
      <c r="OXU13" s="246"/>
      <c r="OXV13" s="246"/>
      <c r="OXW13" s="246"/>
      <c r="OXX13" s="246"/>
      <c r="OXY13" s="246"/>
      <c r="OXZ13" s="246"/>
      <c r="OYA13" s="246"/>
      <c r="OYB13" s="246"/>
      <c r="OYC13" s="246"/>
      <c r="OYD13" s="246"/>
      <c r="OYE13" s="246"/>
      <c r="OYF13" s="246"/>
      <c r="OYG13" s="246"/>
      <c r="OYH13" s="246"/>
      <c r="OYI13" s="246"/>
      <c r="OYJ13" s="246"/>
      <c r="OYK13" s="246"/>
      <c r="OYL13" s="246"/>
      <c r="OYM13" s="246"/>
      <c r="OYN13" s="246"/>
      <c r="OYO13" s="246"/>
      <c r="OYP13" s="246"/>
      <c r="OYQ13" s="246"/>
      <c r="OYR13" s="246"/>
      <c r="OYS13" s="246"/>
      <c r="OYT13" s="246"/>
      <c r="OYU13" s="246"/>
      <c r="OYV13" s="246"/>
      <c r="OYW13" s="246"/>
      <c r="OYX13" s="246"/>
      <c r="OYY13" s="246"/>
      <c r="OYZ13" s="246"/>
      <c r="OZA13" s="246"/>
      <c r="OZB13" s="246"/>
      <c r="OZC13" s="246"/>
      <c r="OZD13" s="246"/>
      <c r="OZE13" s="246"/>
      <c r="OZF13" s="246"/>
      <c r="OZG13" s="246"/>
      <c r="OZH13" s="246"/>
      <c r="OZI13" s="246"/>
      <c r="OZJ13" s="246"/>
      <c r="OZK13" s="246"/>
      <c r="OZL13" s="246"/>
      <c r="OZM13" s="246"/>
      <c r="OZN13" s="246"/>
      <c r="OZO13" s="246"/>
      <c r="OZP13" s="246"/>
      <c r="OZQ13" s="246"/>
      <c r="OZR13" s="246"/>
      <c r="OZS13" s="246"/>
      <c r="OZT13" s="246"/>
      <c r="OZU13" s="246"/>
      <c r="OZV13" s="246"/>
      <c r="OZW13" s="246"/>
      <c r="OZX13" s="246"/>
      <c r="OZY13" s="246"/>
      <c r="OZZ13" s="246"/>
      <c r="PAA13" s="246"/>
      <c r="PAB13" s="246"/>
      <c r="PAC13" s="246"/>
      <c r="PAD13" s="246"/>
      <c r="PAE13" s="246"/>
      <c r="PAF13" s="246"/>
      <c r="PAG13" s="246"/>
      <c r="PAH13" s="246"/>
      <c r="PAI13" s="246"/>
      <c r="PAJ13" s="246"/>
      <c r="PAK13" s="246"/>
      <c r="PAL13" s="246"/>
      <c r="PAM13" s="246"/>
      <c r="PAN13" s="246"/>
      <c r="PAO13" s="246"/>
      <c r="PAP13" s="246"/>
      <c r="PAQ13" s="246"/>
      <c r="PAR13" s="246"/>
      <c r="PAS13" s="246"/>
      <c r="PAT13" s="246"/>
      <c r="PAU13" s="246"/>
      <c r="PAV13" s="246"/>
      <c r="PAW13" s="246"/>
      <c r="PAX13" s="246"/>
      <c r="PAY13" s="246"/>
      <c r="PAZ13" s="246"/>
      <c r="PBA13" s="246"/>
      <c r="PBB13" s="246"/>
      <c r="PBC13" s="246"/>
      <c r="PBD13" s="246"/>
      <c r="PBE13" s="246"/>
      <c r="PBF13" s="246"/>
      <c r="PBG13" s="246"/>
      <c r="PBH13" s="246"/>
      <c r="PBI13" s="246"/>
      <c r="PBJ13" s="246"/>
      <c r="PBK13" s="246"/>
      <c r="PBL13" s="246"/>
      <c r="PBM13" s="246"/>
      <c r="PBN13" s="246"/>
      <c r="PBO13" s="246"/>
      <c r="PBP13" s="246"/>
      <c r="PBQ13" s="246"/>
      <c r="PBR13" s="246"/>
      <c r="PBS13" s="246"/>
      <c r="PBT13" s="246"/>
      <c r="PBU13" s="246"/>
      <c r="PBV13" s="246"/>
      <c r="PBW13" s="246"/>
      <c r="PBX13" s="246"/>
      <c r="PBY13" s="246"/>
      <c r="PBZ13" s="246"/>
      <c r="PCA13" s="246"/>
      <c r="PCB13" s="246"/>
      <c r="PCC13" s="246"/>
      <c r="PCD13" s="246"/>
      <c r="PCE13" s="246"/>
      <c r="PCF13" s="246"/>
      <c r="PCG13" s="246"/>
      <c r="PCH13" s="246"/>
      <c r="PCI13" s="246"/>
      <c r="PCJ13" s="246"/>
      <c r="PCK13" s="246"/>
      <c r="PCL13" s="246"/>
      <c r="PCM13" s="246"/>
      <c r="PCN13" s="246"/>
      <c r="PCO13" s="246"/>
      <c r="PCP13" s="246"/>
      <c r="PCQ13" s="246"/>
      <c r="PCR13" s="246"/>
      <c r="PCS13" s="246"/>
      <c r="PCT13" s="246"/>
      <c r="PCU13" s="246"/>
      <c r="PCV13" s="246"/>
      <c r="PCW13" s="246"/>
      <c r="PCX13" s="246"/>
      <c r="PCY13" s="246"/>
      <c r="PCZ13" s="246"/>
      <c r="PDA13" s="246"/>
      <c r="PDB13" s="246"/>
      <c r="PDC13" s="246"/>
      <c r="PDD13" s="246"/>
      <c r="PDE13" s="246"/>
      <c r="PDF13" s="246"/>
      <c r="PDG13" s="246"/>
      <c r="PDH13" s="246"/>
      <c r="PDI13" s="246"/>
      <c r="PDJ13" s="246"/>
      <c r="PDK13" s="246"/>
      <c r="PDL13" s="246"/>
      <c r="PDM13" s="246"/>
      <c r="PDN13" s="246"/>
      <c r="PDO13" s="246"/>
      <c r="PDP13" s="246"/>
      <c r="PDQ13" s="246"/>
      <c r="PDR13" s="246"/>
      <c r="PDS13" s="246"/>
      <c r="PDT13" s="246"/>
      <c r="PDU13" s="246"/>
      <c r="PDV13" s="246"/>
      <c r="PDW13" s="246"/>
      <c r="PDX13" s="246"/>
      <c r="PDY13" s="246"/>
      <c r="PDZ13" s="246"/>
      <c r="PEA13" s="246"/>
      <c r="PEB13" s="246"/>
      <c r="PEC13" s="246"/>
      <c r="PED13" s="246"/>
      <c r="PEE13" s="246"/>
      <c r="PEF13" s="246"/>
      <c r="PEG13" s="246"/>
      <c r="PEH13" s="246"/>
      <c r="PEI13" s="246"/>
      <c r="PEJ13" s="246"/>
      <c r="PEK13" s="246"/>
      <c r="PEL13" s="246"/>
      <c r="PEM13" s="246"/>
      <c r="PEN13" s="246"/>
      <c r="PEO13" s="246"/>
      <c r="PEP13" s="246"/>
      <c r="PEQ13" s="246"/>
      <c r="PER13" s="246"/>
      <c r="PES13" s="246"/>
      <c r="PET13" s="246"/>
      <c r="PEU13" s="246"/>
      <c r="PEV13" s="246"/>
      <c r="PEW13" s="246"/>
      <c r="PEX13" s="246"/>
      <c r="PEY13" s="246"/>
      <c r="PEZ13" s="246"/>
      <c r="PFA13" s="246"/>
      <c r="PFB13" s="246"/>
      <c r="PFC13" s="246"/>
      <c r="PFD13" s="246"/>
      <c r="PFE13" s="246"/>
      <c r="PFF13" s="246"/>
      <c r="PFG13" s="246"/>
      <c r="PFH13" s="246"/>
      <c r="PFI13" s="246"/>
      <c r="PFJ13" s="246"/>
      <c r="PFK13" s="246"/>
      <c r="PFL13" s="246"/>
      <c r="PFM13" s="246"/>
      <c r="PFN13" s="246"/>
      <c r="PFO13" s="246"/>
      <c r="PFP13" s="246"/>
      <c r="PFQ13" s="246"/>
      <c r="PFR13" s="246"/>
      <c r="PFS13" s="246"/>
      <c r="PFT13" s="246"/>
      <c r="PFU13" s="246"/>
      <c r="PFV13" s="246"/>
      <c r="PFW13" s="246"/>
      <c r="PFX13" s="246"/>
      <c r="PFY13" s="246"/>
      <c r="PFZ13" s="246"/>
      <c r="PGA13" s="246"/>
      <c r="PGB13" s="246"/>
      <c r="PGC13" s="246"/>
      <c r="PGD13" s="246"/>
      <c r="PGE13" s="246"/>
      <c r="PGF13" s="246"/>
      <c r="PGG13" s="246"/>
      <c r="PGH13" s="246"/>
      <c r="PGI13" s="246"/>
      <c r="PGJ13" s="246"/>
      <c r="PGK13" s="246"/>
      <c r="PGL13" s="246"/>
      <c r="PGM13" s="246"/>
      <c r="PGN13" s="246"/>
      <c r="PGO13" s="246"/>
      <c r="PGP13" s="246"/>
      <c r="PGQ13" s="246"/>
      <c r="PGR13" s="246"/>
      <c r="PGS13" s="246"/>
      <c r="PGT13" s="246"/>
      <c r="PGU13" s="246"/>
      <c r="PGV13" s="246"/>
      <c r="PGW13" s="246"/>
      <c r="PGX13" s="246"/>
      <c r="PGY13" s="246"/>
      <c r="PGZ13" s="246"/>
      <c r="PHA13" s="246"/>
      <c r="PHB13" s="246"/>
      <c r="PHC13" s="246"/>
      <c r="PHD13" s="246"/>
      <c r="PHE13" s="246"/>
      <c r="PHF13" s="246"/>
      <c r="PHG13" s="246"/>
      <c r="PHH13" s="246"/>
      <c r="PHI13" s="246"/>
      <c r="PHJ13" s="246"/>
      <c r="PHK13" s="246"/>
      <c r="PHL13" s="246"/>
      <c r="PHM13" s="246"/>
      <c r="PHN13" s="246"/>
      <c r="PHO13" s="246"/>
      <c r="PHP13" s="246"/>
      <c r="PHQ13" s="246"/>
      <c r="PHR13" s="246"/>
      <c r="PHS13" s="246"/>
      <c r="PHT13" s="246"/>
      <c r="PHU13" s="246"/>
      <c r="PHV13" s="246"/>
      <c r="PHW13" s="246"/>
      <c r="PHX13" s="246"/>
      <c r="PHY13" s="246"/>
      <c r="PHZ13" s="246"/>
      <c r="PIA13" s="246"/>
      <c r="PIB13" s="246"/>
      <c r="PIC13" s="246"/>
      <c r="PID13" s="246"/>
      <c r="PIE13" s="246"/>
      <c r="PIF13" s="246"/>
      <c r="PIG13" s="246"/>
      <c r="PIH13" s="246"/>
      <c r="PII13" s="246"/>
      <c r="PIJ13" s="246"/>
      <c r="PIK13" s="246"/>
      <c r="PIL13" s="246"/>
      <c r="PIM13" s="246"/>
      <c r="PIN13" s="246"/>
      <c r="PIO13" s="246"/>
      <c r="PIP13" s="246"/>
      <c r="PIQ13" s="246"/>
      <c r="PIR13" s="246"/>
      <c r="PIS13" s="246"/>
      <c r="PIT13" s="246"/>
      <c r="PIU13" s="246"/>
      <c r="PIV13" s="246"/>
      <c r="PIW13" s="246"/>
      <c r="PIX13" s="246"/>
      <c r="PIY13" s="246"/>
      <c r="PIZ13" s="246"/>
      <c r="PJA13" s="246"/>
      <c r="PJB13" s="246"/>
      <c r="PJC13" s="246"/>
      <c r="PJD13" s="246"/>
      <c r="PJE13" s="246"/>
      <c r="PJF13" s="246"/>
      <c r="PJG13" s="246"/>
      <c r="PJH13" s="246"/>
      <c r="PJI13" s="246"/>
      <c r="PJJ13" s="246"/>
      <c r="PJK13" s="246"/>
      <c r="PJL13" s="246"/>
      <c r="PJM13" s="246"/>
      <c r="PJN13" s="246"/>
      <c r="PJO13" s="246"/>
      <c r="PJP13" s="246"/>
      <c r="PJQ13" s="246"/>
      <c r="PJR13" s="246"/>
      <c r="PJS13" s="246"/>
      <c r="PJT13" s="246"/>
      <c r="PJU13" s="246"/>
      <c r="PJV13" s="246"/>
      <c r="PJW13" s="246"/>
      <c r="PJX13" s="246"/>
      <c r="PJY13" s="246"/>
      <c r="PJZ13" s="246"/>
      <c r="PKA13" s="246"/>
      <c r="PKB13" s="246"/>
      <c r="PKC13" s="246"/>
      <c r="PKD13" s="246"/>
      <c r="PKE13" s="246"/>
      <c r="PKF13" s="246"/>
      <c r="PKG13" s="246"/>
      <c r="PKH13" s="246"/>
      <c r="PKI13" s="246"/>
      <c r="PKJ13" s="246"/>
      <c r="PKK13" s="246"/>
      <c r="PKL13" s="246"/>
      <c r="PKM13" s="246"/>
      <c r="PKN13" s="246"/>
      <c r="PKO13" s="246"/>
      <c r="PKP13" s="246"/>
      <c r="PKQ13" s="246"/>
      <c r="PKR13" s="246"/>
      <c r="PKS13" s="246"/>
      <c r="PKT13" s="246"/>
      <c r="PKU13" s="246"/>
      <c r="PKV13" s="246"/>
      <c r="PKW13" s="246"/>
      <c r="PKX13" s="246"/>
      <c r="PKY13" s="246"/>
      <c r="PKZ13" s="246"/>
      <c r="PLA13" s="246"/>
      <c r="PLB13" s="246"/>
      <c r="PLC13" s="246"/>
      <c r="PLD13" s="246"/>
      <c r="PLE13" s="246"/>
      <c r="PLF13" s="246"/>
      <c r="PLG13" s="246"/>
      <c r="PLH13" s="246"/>
      <c r="PLI13" s="246"/>
      <c r="PLJ13" s="246"/>
      <c r="PLK13" s="246"/>
      <c r="PLL13" s="246"/>
      <c r="PLM13" s="246"/>
      <c r="PLN13" s="246"/>
      <c r="PLO13" s="246"/>
      <c r="PLP13" s="246"/>
      <c r="PLQ13" s="246"/>
      <c r="PLR13" s="246"/>
      <c r="PLS13" s="246"/>
      <c r="PLT13" s="246"/>
      <c r="PLU13" s="246"/>
      <c r="PLV13" s="246"/>
      <c r="PLW13" s="246"/>
      <c r="PLX13" s="246"/>
      <c r="PLY13" s="246"/>
      <c r="PLZ13" s="246"/>
      <c r="PMA13" s="246"/>
      <c r="PMB13" s="246"/>
      <c r="PMC13" s="246"/>
      <c r="PMD13" s="246"/>
      <c r="PME13" s="246"/>
      <c r="PMF13" s="246"/>
      <c r="PMG13" s="246"/>
      <c r="PMH13" s="246"/>
      <c r="PMI13" s="246"/>
      <c r="PMJ13" s="246"/>
      <c r="PMK13" s="246"/>
      <c r="PML13" s="246"/>
      <c r="PMM13" s="246"/>
      <c r="PMN13" s="246"/>
      <c r="PMO13" s="246"/>
      <c r="PMP13" s="246"/>
      <c r="PMQ13" s="246"/>
      <c r="PMR13" s="246"/>
      <c r="PMS13" s="246"/>
      <c r="PMT13" s="246"/>
      <c r="PMU13" s="246"/>
      <c r="PMV13" s="246"/>
      <c r="PMW13" s="246"/>
      <c r="PMX13" s="246"/>
      <c r="PMY13" s="246"/>
      <c r="PMZ13" s="246"/>
      <c r="PNA13" s="246"/>
      <c r="PNB13" s="246"/>
      <c r="PNC13" s="246"/>
      <c r="PND13" s="246"/>
      <c r="PNE13" s="246"/>
      <c r="PNF13" s="246"/>
      <c r="PNG13" s="246"/>
      <c r="PNH13" s="246"/>
      <c r="PNI13" s="246"/>
      <c r="PNJ13" s="246"/>
      <c r="PNK13" s="246"/>
      <c r="PNL13" s="246"/>
      <c r="PNM13" s="246"/>
      <c r="PNN13" s="246"/>
      <c r="PNO13" s="246"/>
      <c r="PNP13" s="246"/>
      <c r="PNQ13" s="246"/>
      <c r="PNR13" s="246"/>
      <c r="PNS13" s="246"/>
      <c r="PNT13" s="246"/>
      <c r="PNU13" s="246"/>
      <c r="PNV13" s="246"/>
      <c r="PNW13" s="246"/>
      <c r="PNX13" s="246"/>
      <c r="PNY13" s="246"/>
      <c r="PNZ13" s="246"/>
      <c r="POA13" s="246"/>
      <c r="POB13" s="246"/>
      <c r="POC13" s="246"/>
      <c r="POD13" s="246"/>
      <c r="POE13" s="246"/>
      <c r="POF13" s="246"/>
      <c r="POG13" s="246"/>
      <c r="POH13" s="246"/>
      <c r="POI13" s="246"/>
      <c r="POJ13" s="246"/>
      <c r="POK13" s="246"/>
      <c r="POL13" s="246"/>
      <c r="POM13" s="246"/>
      <c r="PON13" s="246"/>
      <c r="POO13" s="246"/>
      <c r="POP13" s="246"/>
      <c r="POQ13" s="246"/>
      <c r="POR13" s="246"/>
      <c r="POS13" s="246"/>
      <c r="POT13" s="246"/>
      <c r="POU13" s="246"/>
      <c r="POV13" s="246"/>
      <c r="POW13" s="246"/>
      <c r="POX13" s="246"/>
      <c r="POY13" s="246"/>
      <c r="POZ13" s="246"/>
      <c r="PPA13" s="246"/>
      <c r="PPB13" s="246"/>
      <c r="PPC13" s="246"/>
      <c r="PPD13" s="246"/>
      <c r="PPE13" s="246"/>
      <c r="PPF13" s="246"/>
      <c r="PPG13" s="246"/>
      <c r="PPH13" s="246"/>
      <c r="PPI13" s="246"/>
      <c r="PPJ13" s="246"/>
      <c r="PPK13" s="246"/>
      <c r="PPL13" s="246"/>
      <c r="PPM13" s="246"/>
      <c r="PPN13" s="246"/>
      <c r="PPO13" s="246"/>
      <c r="PPP13" s="246"/>
      <c r="PPQ13" s="246"/>
      <c r="PPR13" s="246"/>
      <c r="PPS13" s="246"/>
      <c r="PPT13" s="246"/>
      <c r="PPU13" s="246"/>
      <c r="PPV13" s="246"/>
      <c r="PPW13" s="246"/>
      <c r="PPX13" s="246"/>
      <c r="PPY13" s="246"/>
      <c r="PPZ13" s="246"/>
      <c r="PQA13" s="246"/>
      <c r="PQB13" s="246"/>
      <c r="PQC13" s="246"/>
      <c r="PQD13" s="246"/>
      <c r="PQE13" s="246"/>
      <c r="PQF13" s="246"/>
      <c r="PQG13" s="246"/>
      <c r="PQH13" s="246"/>
      <c r="PQI13" s="246"/>
      <c r="PQJ13" s="246"/>
      <c r="PQK13" s="246"/>
      <c r="PQL13" s="246"/>
      <c r="PQM13" s="246"/>
      <c r="PQN13" s="246"/>
      <c r="PQO13" s="246"/>
      <c r="PQP13" s="246"/>
      <c r="PQQ13" s="246"/>
      <c r="PQR13" s="246"/>
      <c r="PQS13" s="246"/>
      <c r="PQT13" s="246"/>
      <c r="PQU13" s="246"/>
      <c r="PQV13" s="246"/>
      <c r="PQW13" s="246"/>
      <c r="PQX13" s="246"/>
      <c r="PQY13" s="246"/>
      <c r="PQZ13" s="246"/>
      <c r="PRA13" s="246"/>
      <c r="PRB13" s="246"/>
      <c r="PRC13" s="246"/>
      <c r="PRD13" s="246"/>
      <c r="PRE13" s="246"/>
      <c r="PRF13" s="246"/>
      <c r="PRG13" s="246"/>
      <c r="PRH13" s="246"/>
      <c r="PRI13" s="246"/>
      <c r="PRJ13" s="246"/>
      <c r="PRK13" s="246"/>
      <c r="PRL13" s="246"/>
      <c r="PRM13" s="246"/>
      <c r="PRN13" s="246"/>
      <c r="PRO13" s="246"/>
      <c r="PRP13" s="246"/>
      <c r="PRQ13" s="246"/>
      <c r="PRR13" s="246"/>
      <c r="PRS13" s="246"/>
      <c r="PRT13" s="246"/>
      <c r="PRU13" s="246"/>
      <c r="PRV13" s="246"/>
      <c r="PRW13" s="246"/>
      <c r="PRX13" s="246"/>
      <c r="PRY13" s="246"/>
      <c r="PRZ13" s="246"/>
      <c r="PSA13" s="246"/>
      <c r="PSB13" s="246"/>
      <c r="PSC13" s="246"/>
      <c r="PSD13" s="246"/>
      <c r="PSE13" s="246"/>
      <c r="PSF13" s="246"/>
      <c r="PSG13" s="246"/>
      <c r="PSH13" s="246"/>
      <c r="PSI13" s="246"/>
      <c r="PSJ13" s="246"/>
      <c r="PSK13" s="246"/>
      <c r="PSL13" s="246"/>
      <c r="PSM13" s="246"/>
      <c r="PSN13" s="246"/>
      <c r="PSO13" s="246"/>
      <c r="PSP13" s="246"/>
      <c r="PSQ13" s="246"/>
      <c r="PSR13" s="246"/>
      <c r="PSS13" s="246"/>
      <c r="PST13" s="246"/>
      <c r="PSU13" s="246"/>
      <c r="PSV13" s="246"/>
      <c r="PSW13" s="246"/>
      <c r="PSX13" s="246"/>
      <c r="PSY13" s="246"/>
      <c r="PSZ13" s="246"/>
      <c r="PTA13" s="246"/>
      <c r="PTB13" s="246"/>
      <c r="PTC13" s="246"/>
      <c r="PTD13" s="246"/>
      <c r="PTE13" s="246"/>
      <c r="PTF13" s="246"/>
      <c r="PTG13" s="246"/>
      <c r="PTH13" s="246"/>
      <c r="PTI13" s="246"/>
      <c r="PTJ13" s="246"/>
      <c r="PTK13" s="246"/>
      <c r="PTL13" s="246"/>
      <c r="PTM13" s="246"/>
      <c r="PTN13" s="246"/>
      <c r="PTO13" s="246"/>
      <c r="PTP13" s="246"/>
      <c r="PTQ13" s="246"/>
      <c r="PTR13" s="246"/>
      <c r="PTS13" s="246"/>
      <c r="PTT13" s="246"/>
      <c r="PTU13" s="246"/>
      <c r="PTV13" s="246"/>
      <c r="PTW13" s="246"/>
      <c r="PTX13" s="246"/>
      <c r="PTY13" s="246"/>
      <c r="PTZ13" s="246"/>
      <c r="PUA13" s="246"/>
      <c r="PUB13" s="246"/>
      <c r="PUC13" s="246"/>
      <c r="PUD13" s="246"/>
      <c r="PUE13" s="246"/>
      <c r="PUF13" s="246"/>
      <c r="PUG13" s="246"/>
      <c r="PUH13" s="246"/>
      <c r="PUI13" s="246"/>
      <c r="PUJ13" s="246"/>
      <c r="PUK13" s="246"/>
      <c r="PUL13" s="246"/>
      <c r="PUM13" s="246"/>
      <c r="PUN13" s="246"/>
      <c r="PUO13" s="246"/>
      <c r="PUP13" s="246"/>
      <c r="PUQ13" s="246"/>
      <c r="PUR13" s="246"/>
      <c r="PUS13" s="246"/>
      <c r="PUT13" s="246"/>
      <c r="PUU13" s="246"/>
      <c r="PUV13" s="246"/>
      <c r="PUW13" s="246"/>
      <c r="PUX13" s="246"/>
      <c r="PUY13" s="246"/>
      <c r="PUZ13" s="246"/>
      <c r="PVA13" s="246"/>
      <c r="PVB13" s="246"/>
      <c r="PVC13" s="246"/>
      <c r="PVD13" s="246"/>
      <c r="PVE13" s="246"/>
      <c r="PVF13" s="246"/>
      <c r="PVG13" s="246"/>
      <c r="PVH13" s="246"/>
      <c r="PVI13" s="246"/>
      <c r="PVJ13" s="246"/>
      <c r="PVK13" s="246"/>
      <c r="PVL13" s="246"/>
      <c r="PVM13" s="246"/>
      <c r="PVN13" s="246"/>
      <c r="PVO13" s="246"/>
      <c r="PVP13" s="246"/>
      <c r="PVQ13" s="246"/>
      <c r="PVR13" s="246"/>
      <c r="PVS13" s="246"/>
      <c r="PVT13" s="246"/>
      <c r="PVU13" s="246"/>
      <c r="PVV13" s="246"/>
      <c r="PVW13" s="246"/>
      <c r="PVX13" s="246"/>
      <c r="PVY13" s="246"/>
      <c r="PVZ13" s="246"/>
      <c r="PWA13" s="246"/>
      <c r="PWB13" s="246"/>
      <c r="PWC13" s="246"/>
      <c r="PWD13" s="246"/>
      <c r="PWE13" s="246"/>
      <c r="PWF13" s="246"/>
      <c r="PWG13" s="246"/>
      <c r="PWH13" s="246"/>
      <c r="PWI13" s="246"/>
      <c r="PWJ13" s="246"/>
      <c r="PWK13" s="246"/>
      <c r="PWL13" s="246"/>
      <c r="PWM13" s="246"/>
      <c r="PWN13" s="246"/>
      <c r="PWO13" s="246"/>
      <c r="PWP13" s="246"/>
      <c r="PWQ13" s="246"/>
      <c r="PWR13" s="246"/>
      <c r="PWS13" s="246"/>
      <c r="PWT13" s="246"/>
      <c r="PWU13" s="246"/>
      <c r="PWV13" s="246"/>
      <c r="PWW13" s="246"/>
      <c r="PWX13" s="246"/>
      <c r="PWY13" s="246"/>
      <c r="PWZ13" s="246"/>
      <c r="PXA13" s="246"/>
      <c r="PXB13" s="246"/>
      <c r="PXC13" s="246"/>
      <c r="PXD13" s="246"/>
      <c r="PXE13" s="246"/>
      <c r="PXF13" s="246"/>
      <c r="PXG13" s="246"/>
      <c r="PXH13" s="246"/>
      <c r="PXI13" s="246"/>
      <c r="PXJ13" s="246"/>
      <c r="PXK13" s="246"/>
      <c r="PXL13" s="246"/>
      <c r="PXM13" s="246"/>
      <c r="PXN13" s="246"/>
      <c r="PXO13" s="246"/>
      <c r="PXP13" s="246"/>
      <c r="PXQ13" s="246"/>
      <c r="PXR13" s="246"/>
      <c r="PXS13" s="246"/>
      <c r="PXT13" s="246"/>
      <c r="PXU13" s="246"/>
      <c r="PXV13" s="246"/>
      <c r="PXW13" s="246"/>
      <c r="PXX13" s="246"/>
      <c r="PXY13" s="246"/>
      <c r="PXZ13" s="246"/>
      <c r="PYA13" s="246"/>
      <c r="PYB13" s="246"/>
      <c r="PYC13" s="246"/>
      <c r="PYD13" s="246"/>
      <c r="PYE13" s="246"/>
      <c r="PYF13" s="246"/>
      <c r="PYG13" s="246"/>
      <c r="PYH13" s="246"/>
      <c r="PYI13" s="246"/>
      <c r="PYJ13" s="246"/>
      <c r="PYK13" s="246"/>
      <c r="PYL13" s="246"/>
      <c r="PYM13" s="246"/>
      <c r="PYN13" s="246"/>
      <c r="PYO13" s="246"/>
      <c r="PYP13" s="246"/>
      <c r="PYQ13" s="246"/>
      <c r="PYR13" s="246"/>
      <c r="PYS13" s="246"/>
      <c r="PYT13" s="246"/>
      <c r="PYU13" s="246"/>
      <c r="PYV13" s="246"/>
      <c r="PYW13" s="246"/>
      <c r="PYX13" s="246"/>
      <c r="PYY13" s="246"/>
      <c r="PYZ13" s="246"/>
      <c r="PZA13" s="246"/>
      <c r="PZB13" s="246"/>
      <c r="PZC13" s="246"/>
      <c r="PZD13" s="246"/>
      <c r="PZE13" s="246"/>
      <c r="PZF13" s="246"/>
      <c r="PZG13" s="246"/>
      <c r="PZH13" s="246"/>
      <c r="PZI13" s="246"/>
      <c r="PZJ13" s="246"/>
      <c r="PZK13" s="246"/>
      <c r="PZL13" s="246"/>
      <c r="PZM13" s="246"/>
      <c r="PZN13" s="246"/>
      <c r="PZO13" s="246"/>
      <c r="PZP13" s="246"/>
      <c r="PZQ13" s="246"/>
      <c r="PZR13" s="246"/>
      <c r="PZS13" s="246"/>
      <c r="PZT13" s="246"/>
      <c r="PZU13" s="246"/>
      <c r="PZV13" s="246"/>
      <c r="PZW13" s="246"/>
      <c r="PZX13" s="246"/>
      <c r="PZY13" s="246"/>
      <c r="PZZ13" s="246"/>
      <c r="QAA13" s="246"/>
      <c r="QAB13" s="246"/>
      <c r="QAC13" s="246"/>
      <c r="QAD13" s="246"/>
      <c r="QAE13" s="246"/>
      <c r="QAF13" s="246"/>
      <c r="QAG13" s="246"/>
      <c r="QAH13" s="246"/>
      <c r="QAI13" s="246"/>
      <c r="QAJ13" s="246"/>
      <c r="QAK13" s="246"/>
      <c r="QAL13" s="246"/>
      <c r="QAM13" s="246"/>
      <c r="QAN13" s="246"/>
      <c r="QAO13" s="246"/>
      <c r="QAP13" s="246"/>
      <c r="QAQ13" s="246"/>
      <c r="QAR13" s="246"/>
      <c r="QAS13" s="246"/>
      <c r="QAT13" s="246"/>
      <c r="QAU13" s="246"/>
      <c r="QAV13" s="246"/>
      <c r="QAW13" s="246"/>
      <c r="QAX13" s="246"/>
      <c r="QAY13" s="246"/>
      <c r="QAZ13" s="246"/>
      <c r="QBA13" s="246"/>
      <c r="QBB13" s="246"/>
      <c r="QBC13" s="246"/>
      <c r="QBD13" s="246"/>
      <c r="QBE13" s="246"/>
      <c r="QBF13" s="246"/>
      <c r="QBG13" s="246"/>
      <c r="QBH13" s="246"/>
      <c r="QBI13" s="246"/>
      <c r="QBJ13" s="246"/>
      <c r="QBK13" s="246"/>
      <c r="QBL13" s="246"/>
      <c r="QBM13" s="246"/>
      <c r="QBN13" s="246"/>
      <c r="QBO13" s="246"/>
      <c r="QBP13" s="246"/>
      <c r="QBQ13" s="246"/>
      <c r="QBR13" s="246"/>
      <c r="QBS13" s="246"/>
      <c r="QBT13" s="246"/>
      <c r="QBU13" s="246"/>
      <c r="QBV13" s="246"/>
      <c r="QBW13" s="246"/>
      <c r="QBX13" s="246"/>
      <c r="QBY13" s="246"/>
      <c r="QBZ13" s="246"/>
      <c r="QCA13" s="246"/>
      <c r="QCB13" s="246"/>
      <c r="QCC13" s="246"/>
      <c r="QCD13" s="246"/>
      <c r="QCE13" s="246"/>
      <c r="QCF13" s="246"/>
      <c r="QCG13" s="246"/>
      <c r="QCH13" s="246"/>
      <c r="QCI13" s="246"/>
      <c r="QCJ13" s="246"/>
      <c r="QCK13" s="246"/>
      <c r="QCL13" s="246"/>
      <c r="QCM13" s="246"/>
      <c r="QCN13" s="246"/>
      <c r="QCO13" s="246"/>
      <c r="QCP13" s="246"/>
      <c r="QCQ13" s="246"/>
      <c r="QCR13" s="246"/>
      <c r="QCS13" s="246"/>
      <c r="QCT13" s="246"/>
      <c r="QCU13" s="246"/>
      <c r="QCV13" s="246"/>
      <c r="QCW13" s="246"/>
      <c r="QCX13" s="246"/>
      <c r="QCY13" s="246"/>
      <c r="QCZ13" s="246"/>
      <c r="QDA13" s="246"/>
      <c r="QDB13" s="246"/>
      <c r="QDC13" s="246"/>
      <c r="QDD13" s="246"/>
      <c r="QDE13" s="246"/>
      <c r="QDF13" s="246"/>
      <c r="QDG13" s="246"/>
      <c r="QDH13" s="246"/>
      <c r="QDI13" s="246"/>
      <c r="QDJ13" s="246"/>
      <c r="QDK13" s="246"/>
      <c r="QDL13" s="246"/>
      <c r="QDM13" s="246"/>
      <c r="QDN13" s="246"/>
      <c r="QDO13" s="246"/>
      <c r="QDP13" s="246"/>
      <c r="QDQ13" s="246"/>
      <c r="QDR13" s="246"/>
      <c r="QDS13" s="246"/>
      <c r="QDT13" s="246"/>
      <c r="QDU13" s="246"/>
      <c r="QDV13" s="246"/>
      <c r="QDW13" s="246"/>
      <c r="QDX13" s="246"/>
      <c r="QDY13" s="246"/>
      <c r="QDZ13" s="246"/>
      <c r="QEA13" s="246"/>
      <c r="QEB13" s="246"/>
      <c r="QEC13" s="246"/>
      <c r="QED13" s="246"/>
      <c r="QEE13" s="246"/>
      <c r="QEF13" s="246"/>
      <c r="QEG13" s="246"/>
      <c r="QEH13" s="246"/>
      <c r="QEI13" s="246"/>
      <c r="QEJ13" s="246"/>
      <c r="QEK13" s="246"/>
      <c r="QEL13" s="246"/>
      <c r="QEM13" s="246"/>
      <c r="QEN13" s="246"/>
      <c r="QEO13" s="246"/>
      <c r="QEP13" s="246"/>
      <c r="QEQ13" s="246"/>
      <c r="QER13" s="246"/>
      <c r="QES13" s="246"/>
      <c r="QET13" s="246"/>
      <c r="QEU13" s="246"/>
      <c r="QEV13" s="246"/>
      <c r="QEW13" s="246"/>
      <c r="QEX13" s="246"/>
      <c r="QEY13" s="246"/>
      <c r="QEZ13" s="246"/>
      <c r="QFA13" s="246"/>
      <c r="QFB13" s="246"/>
      <c r="QFC13" s="246"/>
      <c r="QFD13" s="246"/>
      <c r="QFE13" s="246"/>
      <c r="QFF13" s="246"/>
      <c r="QFG13" s="246"/>
      <c r="QFH13" s="246"/>
      <c r="QFI13" s="246"/>
      <c r="QFJ13" s="246"/>
      <c r="QFK13" s="246"/>
      <c r="QFL13" s="246"/>
      <c r="QFM13" s="246"/>
      <c r="QFN13" s="246"/>
      <c r="QFO13" s="246"/>
      <c r="QFP13" s="246"/>
      <c r="QFQ13" s="246"/>
      <c r="QFR13" s="246"/>
      <c r="QFS13" s="246"/>
      <c r="QFT13" s="246"/>
      <c r="QFU13" s="246"/>
      <c r="QFV13" s="246"/>
      <c r="QFW13" s="246"/>
      <c r="QFX13" s="246"/>
      <c r="QFY13" s="246"/>
      <c r="QFZ13" s="246"/>
      <c r="QGA13" s="246"/>
      <c r="QGB13" s="246"/>
      <c r="QGC13" s="246"/>
      <c r="QGD13" s="246"/>
      <c r="QGE13" s="246"/>
      <c r="QGF13" s="246"/>
      <c r="QGG13" s="246"/>
      <c r="QGH13" s="246"/>
      <c r="QGI13" s="246"/>
      <c r="QGJ13" s="246"/>
      <c r="QGK13" s="246"/>
      <c r="QGL13" s="246"/>
      <c r="QGM13" s="246"/>
      <c r="QGN13" s="246"/>
      <c r="QGO13" s="246"/>
      <c r="QGP13" s="246"/>
      <c r="QGQ13" s="246"/>
      <c r="QGR13" s="246"/>
      <c r="QGS13" s="246"/>
      <c r="QGT13" s="246"/>
      <c r="QGU13" s="246"/>
      <c r="QGV13" s="246"/>
      <c r="QGW13" s="246"/>
      <c r="QGX13" s="246"/>
      <c r="QGY13" s="246"/>
      <c r="QGZ13" s="246"/>
      <c r="QHA13" s="246"/>
      <c r="QHB13" s="246"/>
      <c r="QHC13" s="246"/>
      <c r="QHD13" s="246"/>
      <c r="QHE13" s="246"/>
      <c r="QHF13" s="246"/>
      <c r="QHG13" s="246"/>
      <c r="QHH13" s="246"/>
      <c r="QHI13" s="246"/>
      <c r="QHJ13" s="246"/>
      <c r="QHK13" s="246"/>
      <c r="QHL13" s="246"/>
      <c r="QHM13" s="246"/>
      <c r="QHN13" s="246"/>
      <c r="QHO13" s="246"/>
      <c r="QHP13" s="246"/>
      <c r="QHQ13" s="246"/>
      <c r="QHR13" s="246"/>
      <c r="QHS13" s="246"/>
      <c r="QHT13" s="246"/>
      <c r="QHU13" s="246"/>
      <c r="QHV13" s="246"/>
      <c r="QHW13" s="246"/>
      <c r="QHX13" s="246"/>
      <c r="QHY13" s="246"/>
      <c r="QHZ13" s="246"/>
      <c r="QIA13" s="246"/>
      <c r="QIB13" s="246"/>
      <c r="QIC13" s="246"/>
      <c r="QID13" s="246"/>
      <c r="QIE13" s="246"/>
      <c r="QIF13" s="246"/>
      <c r="QIG13" s="246"/>
      <c r="QIH13" s="246"/>
      <c r="QII13" s="246"/>
      <c r="QIJ13" s="246"/>
      <c r="QIK13" s="246"/>
      <c r="QIL13" s="246"/>
      <c r="QIM13" s="246"/>
      <c r="QIN13" s="246"/>
      <c r="QIO13" s="246"/>
      <c r="QIP13" s="246"/>
      <c r="QIQ13" s="246"/>
      <c r="QIR13" s="246"/>
      <c r="QIS13" s="246"/>
      <c r="QIT13" s="246"/>
      <c r="QIU13" s="246"/>
      <c r="QIV13" s="246"/>
      <c r="QIW13" s="246"/>
      <c r="QIX13" s="246"/>
      <c r="QIY13" s="246"/>
      <c r="QIZ13" s="246"/>
      <c r="QJA13" s="246"/>
      <c r="QJB13" s="246"/>
      <c r="QJC13" s="246"/>
      <c r="QJD13" s="246"/>
      <c r="QJE13" s="246"/>
      <c r="QJF13" s="246"/>
      <c r="QJG13" s="246"/>
      <c r="QJH13" s="246"/>
      <c r="QJI13" s="246"/>
      <c r="QJJ13" s="246"/>
      <c r="QJK13" s="246"/>
      <c r="QJL13" s="246"/>
      <c r="QJM13" s="246"/>
      <c r="QJN13" s="246"/>
      <c r="QJO13" s="246"/>
      <c r="QJP13" s="246"/>
      <c r="QJQ13" s="246"/>
      <c r="QJR13" s="246"/>
      <c r="QJS13" s="246"/>
      <c r="QJT13" s="246"/>
      <c r="QJU13" s="246"/>
      <c r="QJV13" s="246"/>
      <c r="QJW13" s="246"/>
      <c r="QJX13" s="246"/>
      <c r="QJY13" s="246"/>
      <c r="QJZ13" s="246"/>
      <c r="QKA13" s="246"/>
      <c r="QKB13" s="246"/>
      <c r="QKC13" s="246"/>
      <c r="QKD13" s="246"/>
      <c r="QKE13" s="246"/>
      <c r="QKF13" s="246"/>
      <c r="QKG13" s="246"/>
      <c r="QKH13" s="246"/>
      <c r="QKI13" s="246"/>
      <c r="QKJ13" s="246"/>
      <c r="QKK13" s="246"/>
      <c r="QKL13" s="246"/>
      <c r="QKM13" s="246"/>
      <c r="QKN13" s="246"/>
      <c r="QKO13" s="246"/>
      <c r="QKP13" s="246"/>
      <c r="QKQ13" s="246"/>
      <c r="QKR13" s="246"/>
      <c r="QKS13" s="246"/>
      <c r="QKT13" s="246"/>
      <c r="QKU13" s="246"/>
      <c r="QKV13" s="246"/>
      <c r="QKW13" s="246"/>
      <c r="QKX13" s="246"/>
      <c r="QKY13" s="246"/>
      <c r="QKZ13" s="246"/>
      <c r="QLA13" s="246"/>
      <c r="QLB13" s="246"/>
      <c r="QLC13" s="246"/>
      <c r="QLD13" s="246"/>
      <c r="QLE13" s="246"/>
      <c r="QLF13" s="246"/>
      <c r="QLG13" s="246"/>
      <c r="QLH13" s="246"/>
      <c r="QLI13" s="246"/>
      <c r="QLJ13" s="246"/>
      <c r="QLK13" s="246"/>
      <c r="QLL13" s="246"/>
      <c r="QLM13" s="246"/>
      <c r="QLN13" s="246"/>
      <c r="QLO13" s="246"/>
      <c r="QLP13" s="246"/>
      <c r="QLQ13" s="246"/>
      <c r="QLR13" s="246"/>
      <c r="QLS13" s="246"/>
      <c r="QLT13" s="246"/>
      <c r="QLU13" s="246"/>
      <c r="QLV13" s="246"/>
      <c r="QLW13" s="246"/>
      <c r="QLX13" s="246"/>
      <c r="QLY13" s="246"/>
      <c r="QLZ13" s="246"/>
      <c r="QMA13" s="246"/>
      <c r="QMB13" s="246"/>
      <c r="QMC13" s="246"/>
      <c r="QMD13" s="246"/>
      <c r="QME13" s="246"/>
      <c r="QMF13" s="246"/>
      <c r="QMG13" s="246"/>
      <c r="QMH13" s="246"/>
      <c r="QMI13" s="246"/>
      <c r="QMJ13" s="246"/>
      <c r="QMK13" s="246"/>
      <c r="QML13" s="246"/>
      <c r="QMM13" s="246"/>
      <c r="QMN13" s="246"/>
      <c r="QMO13" s="246"/>
      <c r="QMP13" s="246"/>
      <c r="QMQ13" s="246"/>
      <c r="QMR13" s="246"/>
      <c r="QMS13" s="246"/>
      <c r="QMT13" s="246"/>
      <c r="QMU13" s="246"/>
      <c r="QMV13" s="246"/>
      <c r="QMW13" s="246"/>
      <c r="QMX13" s="246"/>
      <c r="QMY13" s="246"/>
      <c r="QMZ13" s="246"/>
      <c r="QNA13" s="246"/>
      <c r="QNB13" s="246"/>
      <c r="QNC13" s="246"/>
      <c r="QND13" s="246"/>
      <c r="QNE13" s="246"/>
      <c r="QNF13" s="246"/>
      <c r="QNG13" s="246"/>
      <c r="QNH13" s="246"/>
      <c r="QNI13" s="246"/>
      <c r="QNJ13" s="246"/>
      <c r="QNK13" s="246"/>
      <c r="QNL13" s="246"/>
      <c r="QNM13" s="246"/>
      <c r="QNN13" s="246"/>
      <c r="QNO13" s="246"/>
      <c r="QNP13" s="246"/>
      <c r="QNQ13" s="246"/>
      <c r="QNR13" s="246"/>
      <c r="QNS13" s="246"/>
      <c r="QNT13" s="246"/>
      <c r="QNU13" s="246"/>
      <c r="QNV13" s="246"/>
      <c r="QNW13" s="246"/>
      <c r="QNX13" s="246"/>
      <c r="QNY13" s="246"/>
      <c r="QNZ13" s="246"/>
      <c r="QOA13" s="246"/>
      <c r="QOB13" s="246"/>
      <c r="QOC13" s="246"/>
      <c r="QOD13" s="246"/>
      <c r="QOE13" s="246"/>
      <c r="QOF13" s="246"/>
      <c r="QOG13" s="246"/>
      <c r="QOH13" s="246"/>
      <c r="QOI13" s="246"/>
      <c r="QOJ13" s="246"/>
      <c r="QOK13" s="246"/>
      <c r="QOL13" s="246"/>
      <c r="QOM13" s="246"/>
      <c r="QON13" s="246"/>
      <c r="QOO13" s="246"/>
      <c r="QOP13" s="246"/>
      <c r="QOQ13" s="246"/>
      <c r="QOR13" s="246"/>
      <c r="QOS13" s="246"/>
      <c r="QOT13" s="246"/>
      <c r="QOU13" s="246"/>
      <c r="QOV13" s="246"/>
      <c r="QOW13" s="246"/>
      <c r="QOX13" s="246"/>
      <c r="QOY13" s="246"/>
      <c r="QOZ13" s="246"/>
      <c r="QPA13" s="246"/>
      <c r="QPB13" s="246"/>
      <c r="QPC13" s="246"/>
      <c r="QPD13" s="246"/>
      <c r="QPE13" s="246"/>
      <c r="QPF13" s="246"/>
      <c r="QPG13" s="246"/>
      <c r="QPH13" s="246"/>
      <c r="QPI13" s="246"/>
      <c r="QPJ13" s="246"/>
      <c r="QPK13" s="246"/>
      <c r="QPL13" s="246"/>
      <c r="QPM13" s="246"/>
      <c r="QPN13" s="246"/>
      <c r="QPO13" s="246"/>
      <c r="QPP13" s="246"/>
      <c r="QPQ13" s="246"/>
      <c r="QPR13" s="246"/>
      <c r="QPS13" s="246"/>
      <c r="QPT13" s="246"/>
      <c r="QPU13" s="246"/>
      <c r="QPV13" s="246"/>
      <c r="QPW13" s="246"/>
      <c r="QPX13" s="246"/>
      <c r="QPY13" s="246"/>
      <c r="QPZ13" s="246"/>
      <c r="QQA13" s="246"/>
      <c r="QQB13" s="246"/>
      <c r="QQC13" s="246"/>
      <c r="QQD13" s="246"/>
      <c r="QQE13" s="246"/>
      <c r="QQF13" s="246"/>
      <c r="QQG13" s="246"/>
      <c r="QQH13" s="246"/>
      <c r="QQI13" s="246"/>
      <c r="QQJ13" s="246"/>
      <c r="QQK13" s="246"/>
      <c r="QQL13" s="246"/>
      <c r="QQM13" s="246"/>
      <c r="QQN13" s="246"/>
      <c r="QQO13" s="246"/>
      <c r="QQP13" s="246"/>
      <c r="QQQ13" s="246"/>
      <c r="QQR13" s="246"/>
      <c r="QQS13" s="246"/>
      <c r="QQT13" s="246"/>
      <c r="QQU13" s="246"/>
      <c r="QQV13" s="246"/>
      <c r="QQW13" s="246"/>
      <c r="QQX13" s="246"/>
      <c r="QQY13" s="246"/>
      <c r="QQZ13" s="246"/>
      <c r="QRA13" s="246"/>
      <c r="QRB13" s="246"/>
      <c r="QRC13" s="246"/>
      <c r="QRD13" s="246"/>
      <c r="QRE13" s="246"/>
      <c r="QRF13" s="246"/>
      <c r="QRG13" s="246"/>
      <c r="QRH13" s="246"/>
      <c r="QRI13" s="246"/>
      <c r="QRJ13" s="246"/>
      <c r="QRK13" s="246"/>
      <c r="QRL13" s="246"/>
      <c r="QRM13" s="246"/>
      <c r="QRN13" s="246"/>
      <c r="QRO13" s="246"/>
      <c r="QRP13" s="246"/>
      <c r="QRQ13" s="246"/>
      <c r="QRR13" s="246"/>
      <c r="QRS13" s="246"/>
      <c r="QRT13" s="246"/>
      <c r="QRU13" s="246"/>
      <c r="QRV13" s="246"/>
      <c r="QRW13" s="246"/>
      <c r="QRX13" s="246"/>
      <c r="QRY13" s="246"/>
      <c r="QRZ13" s="246"/>
      <c r="QSA13" s="246"/>
      <c r="QSB13" s="246"/>
      <c r="QSC13" s="246"/>
      <c r="QSD13" s="246"/>
      <c r="QSE13" s="246"/>
      <c r="QSF13" s="246"/>
      <c r="QSG13" s="246"/>
      <c r="QSH13" s="246"/>
      <c r="QSI13" s="246"/>
      <c r="QSJ13" s="246"/>
      <c r="QSK13" s="246"/>
      <c r="QSL13" s="246"/>
      <c r="QSM13" s="246"/>
      <c r="QSN13" s="246"/>
      <c r="QSO13" s="246"/>
      <c r="QSP13" s="246"/>
      <c r="QSQ13" s="246"/>
      <c r="QSR13" s="246"/>
      <c r="QSS13" s="246"/>
      <c r="QST13" s="246"/>
      <c r="QSU13" s="246"/>
      <c r="QSV13" s="246"/>
      <c r="QSW13" s="246"/>
      <c r="QSX13" s="246"/>
      <c r="QSY13" s="246"/>
      <c r="QSZ13" s="246"/>
      <c r="QTA13" s="246"/>
      <c r="QTB13" s="246"/>
      <c r="QTC13" s="246"/>
      <c r="QTD13" s="246"/>
      <c r="QTE13" s="246"/>
      <c r="QTF13" s="246"/>
      <c r="QTG13" s="246"/>
      <c r="QTH13" s="246"/>
      <c r="QTI13" s="246"/>
      <c r="QTJ13" s="246"/>
      <c r="QTK13" s="246"/>
      <c r="QTL13" s="246"/>
      <c r="QTM13" s="246"/>
      <c r="QTN13" s="246"/>
      <c r="QTO13" s="246"/>
      <c r="QTP13" s="246"/>
      <c r="QTQ13" s="246"/>
      <c r="QTR13" s="246"/>
      <c r="QTS13" s="246"/>
      <c r="QTT13" s="246"/>
      <c r="QTU13" s="246"/>
      <c r="QTV13" s="246"/>
      <c r="QTW13" s="246"/>
      <c r="QTX13" s="246"/>
      <c r="QTY13" s="246"/>
      <c r="QTZ13" s="246"/>
      <c r="QUA13" s="246"/>
      <c r="QUB13" s="246"/>
      <c r="QUC13" s="246"/>
      <c r="QUD13" s="246"/>
      <c r="QUE13" s="246"/>
      <c r="QUF13" s="246"/>
      <c r="QUG13" s="246"/>
      <c r="QUH13" s="246"/>
      <c r="QUI13" s="246"/>
      <c r="QUJ13" s="246"/>
      <c r="QUK13" s="246"/>
      <c r="QUL13" s="246"/>
      <c r="QUM13" s="246"/>
      <c r="QUN13" s="246"/>
      <c r="QUO13" s="246"/>
      <c r="QUP13" s="246"/>
      <c r="QUQ13" s="246"/>
      <c r="QUR13" s="246"/>
      <c r="QUS13" s="246"/>
      <c r="QUT13" s="246"/>
      <c r="QUU13" s="246"/>
      <c r="QUV13" s="246"/>
      <c r="QUW13" s="246"/>
      <c r="QUX13" s="246"/>
      <c r="QUY13" s="246"/>
      <c r="QUZ13" s="246"/>
      <c r="QVA13" s="246"/>
      <c r="QVB13" s="246"/>
      <c r="QVC13" s="246"/>
      <c r="QVD13" s="246"/>
      <c r="QVE13" s="246"/>
      <c r="QVF13" s="246"/>
      <c r="QVG13" s="246"/>
      <c r="QVH13" s="246"/>
      <c r="QVI13" s="246"/>
      <c r="QVJ13" s="246"/>
      <c r="QVK13" s="246"/>
      <c r="QVL13" s="246"/>
      <c r="QVM13" s="246"/>
      <c r="QVN13" s="246"/>
      <c r="QVO13" s="246"/>
      <c r="QVP13" s="246"/>
      <c r="QVQ13" s="246"/>
      <c r="QVR13" s="246"/>
      <c r="QVS13" s="246"/>
      <c r="QVT13" s="246"/>
      <c r="QVU13" s="246"/>
      <c r="QVV13" s="246"/>
      <c r="QVW13" s="246"/>
      <c r="QVX13" s="246"/>
      <c r="QVY13" s="246"/>
      <c r="QVZ13" s="246"/>
      <c r="QWA13" s="246"/>
      <c r="QWB13" s="246"/>
      <c r="QWC13" s="246"/>
      <c r="QWD13" s="246"/>
      <c r="QWE13" s="246"/>
      <c r="QWF13" s="246"/>
      <c r="QWG13" s="246"/>
      <c r="QWH13" s="246"/>
      <c r="QWI13" s="246"/>
      <c r="QWJ13" s="246"/>
      <c r="QWK13" s="246"/>
      <c r="QWL13" s="246"/>
      <c r="QWM13" s="246"/>
      <c r="QWN13" s="246"/>
      <c r="QWO13" s="246"/>
      <c r="QWP13" s="246"/>
      <c r="QWQ13" s="246"/>
      <c r="QWR13" s="246"/>
      <c r="QWS13" s="246"/>
      <c r="QWT13" s="246"/>
      <c r="QWU13" s="246"/>
      <c r="QWV13" s="246"/>
      <c r="QWW13" s="246"/>
      <c r="QWX13" s="246"/>
      <c r="QWY13" s="246"/>
      <c r="QWZ13" s="246"/>
      <c r="QXA13" s="246"/>
      <c r="QXB13" s="246"/>
      <c r="QXC13" s="246"/>
      <c r="QXD13" s="246"/>
      <c r="QXE13" s="246"/>
      <c r="QXF13" s="246"/>
      <c r="QXG13" s="246"/>
      <c r="QXH13" s="246"/>
      <c r="QXI13" s="246"/>
      <c r="QXJ13" s="246"/>
      <c r="QXK13" s="246"/>
      <c r="QXL13" s="246"/>
      <c r="QXM13" s="246"/>
      <c r="QXN13" s="246"/>
      <c r="QXO13" s="246"/>
      <c r="QXP13" s="246"/>
      <c r="QXQ13" s="246"/>
      <c r="QXR13" s="246"/>
      <c r="QXS13" s="246"/>
      <c r="QXT13" s="246"/>
      <c r="QXU13" s="246"/>
      <c r="QXV13" s="246"/>
      <c r="QXW13" s="246"/>
      <c r="QXX13" s="246"/>
      <c r="QXY13" s="246"/>
      <c r="QXZ13" s="246"/>
      <c r="QYA13" s="246"/>
      <c r="QYB13" s="246"/>
      <c r="QYC13" s="246"/>
      <c r="QYD13" s="246"/>
      <c r="QYE13" s="246"/>
      <c r="QYF13" s="246"/>
      <c r="QYG13" s="246"/>
      <c r="QYH13" s="246"/>
      <c r="QYI13" s="246"/>
      <c r="QYJ13" s="246"/>
      <c r="QYK13" s="246"/>
      <c r="QYL13" s="246"/>
      <c r="QYM13" s="246"/>
      <c r="QYN13" s="246"/>
      <c r="QYO13" s="246"/>
      <c r="QYP13" s="246"/>
      <c r="QYQ13" s="246"/>
      <c r="QYR13" s="246"/>
      <c r="QYS13" s="246"/>
      <c r="QYT13" s="246"/>
      <c r="QYU13" s="246"/>
      <c r="QYV13" s="246"/>
      <c r="QYW13" s="246"/>
      <c r="QYX13" s="246"/>
      <c r="QYY13" s="246"/>
      <c r="QYZ13" s="246"/>
      <c r="QZA13" s="246"/>
      <c r="QZB13" s="246"/>
      <c r="QZC13" s="246"/>
      <c r="QZD13" s="246"/>
      <c r="QZE13" s="246"/>
      <c r="QZF13" s="246"/>
      <c r="QZG13" s="246"/>
      <c r="QZH13" s="246"/>
      <c r="QZI13" s="246"/>
      <c r="QZJ13" s="246"/>
      <c r="QZK13" s="246"/>
      <c r="QZL13" s="246"/>
      <c r="QZM13" s="246"/>
      <c r="QZN13" s="246"/>
      <c r="QZO13" s="246"/>
      <c r="QZP13" s="246"/>
      <c r="QZQ13" s="246"/>
      <c r="QZR13" s="246"/>
      <c r="QZS13" s="246"/>
      <c r="QZT13" s="246"/>
      <c r="QZU13" s="246"/>
      <c r="QZV13" s="246"/>
      <c r="QZW13" s="246"/>
      <c r="QZX13" s="246"/>
      <c r="QZY13" s="246"/>
      <c r="QZZ13" s="246"/>
      <c r="RAA13" s="246"/>
      <c r="RAB13" s="246"/>
      <c r="RAC13" s="246"/>
      <c r="RAD13" s="246"/>
      <c r="RAE13" s="246"/>
      <c r="RAF13" s="246"/>
      <c r="RAG13" s="246"/>
      <c r="RAH13" s="246"/>
      <c r="RAI13" s="246"/>
      <c r="RAJ13" s="246"/>
      <c r="RAK13" s="246"/>
      <c r="RAL13" s="246"/>
      <c r="RAM13" s="246"/>
      <c r="RAN13" s="246"/>
      <c r="RAO13" s="246"/>
      <c r="RAP13" s="246"/>
      <c r="RAQ13" s="246"/>
      <c r="RAR13" s="246"/>
      <c r="RAS13" s="246"/>
      <c r="RAT13" s="246"/>
      <c r="RAU13" s="246"/>
      <c r="RAV13" s="246"/>
      <c r="RAW13" s="246"/>
      <c r="RAX13" s="246"/>
      <c r="RAY13" s="246"/>
      <c r="RAZ13" s="246"/>
      <c r="RBA13" s="246"/>
      <c r="RBB13" s="246"/>
      <c r="RBC13" s="246"/>
      <c r="RBD13" s="246"/>
      <c r="RBE13" s="246"/>
      <c r="RBF13" s="246"/>
      <c r="RBG13" s="246"/>
      <c r="RBH13" s="246"/>
      <c r="RBI13" s="246"/>
      <c r="RBJ13" s="246"/>
      <c r="RBK13" s="246"/>
      <c r="RBL13" s="246"/>
      <c r="RBM13" s="246"/>
      <c r="RBN13" s="246"/>
      <c r="RBO13" s="246"/>
      <c r="RBP13" s="246"/>
      <c r="RBQ13" s="246"/>
      <c r="RBR13" s="246"/>
      <c r="RBS13" s="246"/>
      <c r="RBT13" s="246"/>
      <c r="RBU13" s="246"/>
      <c r="RBV13" s="246"/>
      <c r="RBW13" s="246"/>
      <c r="RBX13" s="246"/>
      <c r="RBY13" s="246"/>
      <c r="RBZ13" s="246"/>
      <c r="RCA13" s="246"/>
      <c r="RCB13" s="246"/>
      <c r="RCC13" s="246"/>
      <c r="RCD13" s="246"/>
      <c r="RCE13" s="246"/>
      <c r="RCF13" s="246"/>
      <c r="RCG13" s="246"/>
      <c r="RCH13" s="246"/>
      <c r="RCI13" s="246"/>
      <c r="RCJ13" s="246"/>
      <c r="RCK13" s="246"/>
      <c r="RCL13" s="246"/>
      <c r="RCM13" s="246"/>
      <c r="RCN13" s="246"/>
      <c r="RCO13" s="246"/>
      <c r="RCP13" s="246"/>
      <c r="RCQ13" s="246"/>
      <c r="RCR13" s="246"/>
      <c r="RCS13" s="246"/>
      <c r="RCT13" s="246"/>
      <c r="RCU13" s="246"/>
      <c r="RCV13" s="246"/>
      <c r="RCW13" s="246"/>
      <c r="RCX13" s="246"/>
      <c r="RCY13" s="246"/>
      <c r="RCZ13" s="246"/>
      <c r="RDA13" s="246"/>
      <c r="RDB13" s="246"/>
      <c r="RDC13" s="246"/>
      <c r="RDD13" s="246"/>
      <c r="RDE13" s="246"/>
      <c r="RDF13" s="246"/>
      <c r="RDG13" s="246"/>
      <c r="RDH13" s="246"/>
      <c r="RDI13" s="246"/>
      <c r="RDJ13" s="246"/>
      <c r="RDK13" s="246"/>
      <c r="RDL13" s="246"/>
      <c r="RDM13" s="246"/>
      <c r="RDN13" s="246"/>
      <c r="RDO13" s="246"/>
      <c r="RDP13" s="246"/>
      <c r="RDQ13" s="246"/>
      <c r="RDR13" s="246"/>
      <c r="RDS13" s="246"/>
      <c r="RDT13" s="246"/>
      <c r="RDU13" s="246"/>
      <c r="RDV13" s="246"/>
      <c r="RDW13" s="246"/>
      <c r="RDX13" s="246"/>
      <c r="RDY13" s="246"/>
      <c r="RDZ13" s="246"/>
      <c r="REA13" s="246"/>
      <c r="REB13" s="246"/>
      <c r="REC13" s="246"/>
      <c r="RED13" s="246"/>
      <c r="REE13" s="246"/>
      <c r="REF13" s="246"/>
      <c r="REG13" s="246"/>
      <c r="REH13" s="246"/>
      <c r="REI13" s="246"/>
      <c r="REJ13" s="246"/>
      <c r="REK13" s="246"/>
      <c r="REL13" s="246"/>
      <c r="REM13" s="246"/>
      <c r="REN13" s="246"/>
      <c r="REO13" s="246"/>
      <c r="REP13" s="246"/>
      <c r="REQ13" s="246"/>
      <c r="RER13" s="246"/>
      <c r="RES13" s="246"/>
      <c r="RET13" s="246"/>
      <c r="REU13" s="246"/>
      <c r="REV13" s="246"/>
      <c r="REW13" s="246"/>
      <c r="REX13" s="246"/>
      <c r="REY13" s="246"/>
      <c r="REZ13" s="246"/>
      <c r="RFA13" s="246"/>
      <c r="RFB13" s="246"/>
      <c r="RFC13" s="246"/>
      <c r="RFD13" s="246"/>
      <c r="RFE13" s="246"/>
      <c r="RFF13" s="246"/>
      <c r="RFG13" s="246"/>
      <c r="RFH13" s="246"/>
      <c r="RFI13" s="246"/>
      <c r="RFJ13" s="246"/>
      <c r="RFK13" s="246"/>
      <c r="RFL13" s="246"/>
      <c r="RFM13" s="246"/>
      <c r="RFN13" s="246"/>
      <c r="RFO13" s="246"/>
      <c r="RFP13" s="246"/>
      <c r="RFQ13" s="246"/>
      <c r="RFR13" s="246"/>
      <c r="RFS13" s="246"/>
      <c r="RFT13" s="246"/>
      <c r="RFU13" s="246"/>
      <c r="RFV13" s="246"/>
      <c r="RFW13" s="246"/>
      <c r="RFX13" s="246"/>
      <c r="RFY13" s="246"/>
      <c r="RFZ13" s="246"/>
      <c r="RGA13" s="246"/>
      <c r="RGB13" s="246"/>
      <c r="RGC13" s="246"/>
      <c r="RGD13" s="246"/>
      <c r="RGE13" s="246"/>
      <c r="RGF13" s="246"/>
      <c r="RGG13" s="246"/>
      <c r="RGH13" s="246"/>
      <c r="RGI13" s="246"/>
      <c r="RGJ13" s="246"/>
      <c r="RGK13" s="246"/>
      <c r="RGL13" s="246"/>
      <c r="RGM13" s="246"/>
      <c r="RGN13" s="246"/>
      <c r="RGO13" s="246"/>
      <c r="RGP13" s="246"/>
      <c r="RGQ13" s="246"/>
      <c r="RGR13" s="246"/>
      <c r="RGS13" s="246"/>
      <c r="RGT13" s="246"/>
      <c r="RGU13" s="246"/>
      <c r="RGV13" s="246"/>
      <c r="RGW13" s="246"/>
      <c r="RGX13" s="246"/>
      <c r="RGY13" s="246"/>
      <c r="RGZ13" s="246"/>
      <c r="RHA13" s="246"/>
      <c r="RHB13" s="246"/>
      <c r="RHC13" s="246"/>
      <c r="RHD13" s="246"/>
      <c r="RHE13" s="246"/>
      <c r="RHF13" s="246"/>
      <c r="RHG13" s="246"/>
      <c r="RHH13" s="246"/>
      <c r="RHI13" s="246"/>
      <c r="RHJ13" s="246"/>
      <c r="RHK13" s="246"/>
      <c r="RHL13" s="246"/>
      <c r="RHM13" s="246"/>
      <c r="RHN13" s="246"/>
      <c r="RHO13" s="246"/>
      <c r="RHP13" s="246"/>
      <c r="RHQ13" s="246"/>
      <c r="RHR13" s="246"/>
      <c r="RHS13" s="246"/>
      <c r="RHT13" s="246"/>
      <c r="RHU13" s="246"/>
      <c r="RHV13" s="246"/>
      <c r="RHW13" s="246"/>
      <c r="RHX13" s="246"/>
      <c r="RHY13" s="246"/>
      <c r="RHZ13" s="246"/>
      <c r="RIA13" s="246"/>
      <c r="RIB13" s="246"/>
      <c r="RIC13" s="246"/>
      <c r="RID13" s="246"/>
      <c r="RIE13" s="246"/>
      <c r="RIF13" s="246"/>
      <c r="RIG13" s="246"/>
      <c r="RIH13" s="246"/>
      <c r="RII13" s="246"/>
      <c r="RIJ13" s="246"/>
      <c r="RIK13" s="246"/>
      <c r="RIL13" s="246"/>
      <c r="RIM13" s="246"/>
      <c r="RIN13" s="246"/>
      <c r="RIO13" s="246"/>
      <c r="RIP13" s="246"/>
      <c r="RIQ13" s="246"/>
      <c r="RIR13" s="246"/>
      <c r="RIS13" s="246"/>
      <c r="RIT13" s="246"/>
      <c r="RIU13" s="246"/>
      <c r="RIV13" s="246"/>
      <c r="RIW13" s="246"/>
      <c r="RIX13" s="246"/>
      <c r="RIY13" s="246"/>
      <c r="RIZ13" s="246"/>
      <c r="RJA13" s="246"/>
      <c r="RJB13" s="246"/>
      <c r="RJC13" s="246"/>
      <c r="RJD13" s="246"/>
      <c r="RJE13" s="246"/>
      <c r="RJF13" s="246"/>
      <c r="RJG13" s="246"/>
      <c r="RJH13" s="246"/>
      <c r="RJI13" s="246"/>
      <c r="RJJ13" s="246"/>
      <c r="RJK13" s="246"/>
      <c r="RJL13" s="246"/>
      <c r="RJM13" s="246"/>
      <c r="RJN13" s="246"/>
      <c r="RJO13" s="246"/>
      <c r="RJP13" s="246"/>
      <c r="RJQ13" s="246"/>
      <c r="RJR13" s="246"/>
      <c r="RJS13" s="246"/>
      <c r="RJT13" s="246"/>
      <c r="RJU13" s="246"/>
      <c r="RJV13" s="246"/>
      <c r="RJW13" s="246"/>
      <c r="RJX13" s="246"/>
      <c r="RJY13" s="246"/>
      <c r="RJZ13" s="246"/>
      <c r="RKA13" s="246"/>
      <c r="RKB13" s="246"/>
      <c r="RKC13" s="246"/>
      <c r="RKD13" s="246"/>
      <c r="RKE13" s="246"/>
      <c r="RKF13" s="246"/>
      <c r="RKG13" s="246"/>
      <c r="RKH13" s="246"/>
      <c r="RKI13" s="246"/>
      <c r="RKJ13" s="246"/>
      <c r="RKK13" s="246"/>
      <c r="RKL13" s="246"/>
      <c r="RKM13" s="246"/>
      <c r="RKN13" s="246"/>
      <c r="RKO13" s="246"/>
      <c r="RKP13" s="246"/>
      <c r="RKQ13" s="246"/>
      <c r="RKR13" s="246"/>
      <c r="RKS13" s="246"/>
      <c r="RKT13" s="246"/>
      <c r="RKU13" s="246"/>
      <c r="RKV13" s="246"/>
      <c r="RKW13" s="246"/>
      <c r="RKX13" s="246"/>
      <c r="RKY13" s="246"/>
      <c r="RKZ13" s="246"/>
      <c r="RLA13" s="246"/>
      <c r="RLB13" s="246"/>
      <c r="RLC13" s="246"/>
      <c r="RLD13" s="246"/>
      <c r="RLE13" s="246"/>
      <c r="RLF13" s="246"/>
      <c r="RLG13" s="246"/>
      <c r="RLH13" s="246"/>
      <c r="RLI13" s="246"/>
      <c r="RLJ13" s="246"/>
      <c r="RLK13" s="246"/>
      <c r="RLL13" s="246"/>
      <c r="RLM13" s="246"/>
      <c r="RLN13" s="246"/>
      <c r="RLO13" s="246"/>
      <c r="RLP13" s="246"/>
      <c r="RLQ13" s="246"/>
      <c r="RLR13" s="246"/>
      <c r="RLS13" s="246"/>
      <c r="RLT13" s="246"/>
      <c r="RLU13" s="246"/>
      <c r="RLV13" s="246"/>
      <c r="RLW13" s="246"/>
      <c r="RLX13" s="246"/>
      <c r="RLY13" s="246"/>
      <c r="RLZ13" s="246"/>
      <c r="RMA13" s="246"/>
      <c r="RMB13" s="246"/>
      <c r="RMC13" s="246"/>
      <c r="RMD13" s="246"/>
      <c r="RME13" s="246"/>
      <c r="RMF13" s="246"/>
      <c r="RMG13" s="246"/>
      <c r="RMH13" s="246"/>
      <c r="RMI13" s="246"/>
      <c r="RMJ13" s="246"/>
      <c r="RMK13" s="246"/>
      <c r="RML13" s="246"/>
      <c r="RMM13" s="246"/>
      <c r="RMN13" s="246"/>
      <c r="RMO13" s="246"/>
      <c r="RMP13" s="246"/>
      <c r="RMQ13" s="246"/>
      <c r="RMR13" s="246"/>
      <c r="RMS13" s="246"/>
      <c r="RMT13" s="246"/>
      <c r="RMU13" s="246"/>
      <c r="RMV13" s="246"/>
      <c r="RMW13" s="246"/>
      <c r="RMX13" s="246"/>
      <c r="RMY13" s="246"/>
      <c r="RMZ13" s="246"/>
      <c r="RNA13" s="246"/>
      <c r="RNB13" s="246"/>
      <c r="RNC13" s="246"/>
      <c r="RND13" s="246"/>
      <c r="RNE13" s="246"/>
      <c r="RNF13" s="246"/>
      <c r="RNG13" s="246"/>
      <c r="RNH13" s="246"/>
      <c r="RNI13" s="246"/>
      <c r="RNJ13" s="246"/>
      <c r="RNK13" s="246"/>
      <c r="RNL13" s="246"/>
      <c r="RNM13" s="246"/>
      <c r="RNN13" s="246"/>
      <c r="RNO13" s="246"/>
      <c r="RNP13" s="246"/>
      <c r="RNQ13" s="246"/>
      <c r="RNR13" s="246"/>
      <c r="RNS13" s="246"/>
      <c r="RNT13" s="246"/>
      <c r="RNU13" s="246"/>
      <c r="RNV13" s="246"/>
      <c r="RNW13" s="246"/>
      <c r="RNX13" s="246"/>
      <c r="RNY13" s="246"/>
      <c r="RNZ13" s="246"/>
      <c r="ROA13" s="246"/>
      <c r="ROB13" s="246"/>
      <c r="ROC13" s="246"/>
      <c r="ROD13" s="246"/>
      <c r="ROE13" s="246"/>
      <c r="ROF13" s="246"/>
      <c r="ROG13" s="246"/>
      <c r="ROH13" s="246"/>
      <c r="ROI13" s="246"/>
      <c r="ROJ13" s="246"/>
      <c r="ROK13" s="246"/>
      <c r="ROL13" s="246"/>
      <c r="ROM13" s="246"/>
      <c r="RON13" s="246"/>
      <c r="ROO13" s="246"/>
      <c r="ROP13" s="246"/>
      <c r="ROQ13" s="246"/>
      <c r="ROR13" s="246"/>
      <c r="ROS13" s="246"/>
      <c r="ROT13" s="246"/>
      <c r="ROU13" s="246"/>
      <c r="ROV13" s="246"/>
      <c r="ROW13" s="246"/>
      <c r="ROX13" s="246"/>
      <c r="ROY13" s="246"/>
      <c r="ROZ13" s="246"/>
      <c r="RPA13" s="246"/>
      <c r="RPB13" s="246"/>
      <c r="RPC13" s="246"/>
      <c r="RPD13" s="246"/>
      <c r="RPE13" s="246"/>
      <c r="RPF13" s="246"/>
      <c r="RPG13" s="246"/>
      <c r="RPH13" s="246"/>
      <c r="RPI13" s="246"/>
      <c r="RPJ13" s="246"/>
      <c r="RPK13" s="246"/>
      <c r="RPL13" s="246"/>
      <c r="RPM13" s="246"/>
      <c r="RPN13" s="246"/>
      <c r="RPO13" s="246"/>
      <c r="RPP13" s="246"/>
      <c r="RPQ13" s="246"/>
      <c r="RPR13" s="246"/>
      <c r="RPS13" s="246"/>
      <c r="RPT13" s="246"/>
      <c r="RPU13" s="246"/>
      <c r="RPV13" s="246"/>
      <c r="RPW13" s="246"/>
      <c r="RPX13" s="246"/>
      <c r="RPY13" s="246"/>
      <c r="RPZ13" s="246"/>
      <c r="RQA13" s="246"/>
      <c r="RQB13" s="246"/>
      <c r="RQC13" s="246"/>
      <c r="RQD13" s="246"/>
      <c r="RQE13" s="246"/>
      <c r="RQF13" s="246"/>
      <c r="RQG13" s="246"/>
      <c r="RQH13" s="246"/>
      <c r="RQI13" s="246"/>
      <c r="RQJ13" s="246"/>
      <c r="RQK13" s="246"/>
      <c r="RQL13" s="246"/>
      <c r="RQM13" s="246"/>
      <c r="RQN13" s="246"/>
      <c r="RQO13" s="246"/>
      <c r="RQP13" s="246"/>
      <c r="RQQ13" s="246"/>
      <c r="RQR13" s="246"/>
      <c r="RQS13" s="246"/>
      <c r="RQT13" s="246"/>
      <c r="RQU13" s="246"/>
      <c r="RQV13" s="246"/>
      <c r="RQW13" s="246"/>
      <c r="RQX13" s="246"/>
      <c r="RQY13" s="246"/>
      <c r="RQZ13" s="246"/>
      <c r="RRA13" s="246"/>
      <c r="RRB13" s="246"/>
      <c r="RRC13" s="246"/>
      <c r="RRD13" s="246"/>
      <c r="RRE13" s="246"/>
      <c r="RRF13" s="246"/>
      <c r="RRG13" s="246"/>
      <c r="RRH13" s="246"/>
      <c r="RRI13" s="246"/>
      <c r="RRJ13" s="246"/>
      <c r="RRK13" s="246"/>
      <c r="RRL13" s="246"/>
      <c r="RRM13" s="246"/>
      <c r="RRN13" s="246"/>
      <c r="RRO13" s="246"/>
      <c r="RRP13" s="246"/>
      <c r="RRQ13" s="246"/>
      <c r="RRR13" s="246"/>
      <c r="RRS13" s="246"/>
      <c r="RRT13" s="246"/>
      <c r="RRU13" s="246"/>
      <c r="RRV13" s="246"/>
      <c r="RRW13" s="246"/>
      <c r="RRX13" s="246"/>
      <c r="RRY13" s="246"/>
      <c r="RRZ13" s="246"/>
      <c r="RSA13" s="246"/>
      <c r="RSB13" s="246"/>
      <c r="RSC13" s="246"/>
      <c r="RSD13" s="246"/>
      <c r="RSE13" s="246"/>
      <c r="RSF13" s="246"/>
      <c r="RSG13" s="246"/>
      <c r="RSH13" s="246"/>
      <c r="RSI13" s="246"/>
      <c r="RSJ13" s="246"/>
      <c r="RSK13" s="246"/>
      <c r="RSL13" s="246"/>
      <c r="RSM13" s="246"/>
      <c r="RSN13" s="246"/>
      <c r="RSO13" s="246"/>
      <c r="RSP13" s="246"/>
      <c r="RSQ13" s="246"/>
      <c r="RSR13" s="246"/>
      <c r="RSS13" s="246"/>
      <c r="RST13" s="246"/>
      <c r="RSU13" s="246"/>
      <c r="RSV13" s="246"/>
      <c r="RSW13" s="246"/>
      <c r="RSX13" s="246"/>
      <c r="RSY13" s="246"/>
      <c r="RSZ13" s="246"/>
      <c r="RTA13" s="246"/>
      <c r="RTB13" s="246"/>
      <c r="RTC13" s="246"/>
      <c r="RTD13" s="246"/>
      <c r="RTE13" s="246"/>
      <c r="RTF13" s="246"/>
      <c r="RTG13" s="246"/>
      <c r="RTH13" s="246"/>
      <c r="RTI13" s="246"/>
      <c r="RTJ13" s="246"/>
      <c r="RTK13" s="246"/>
      <c r="RTL13" s="246"/>
      <c r="RTM13" s="246"/>
      <c r="RTN13" s="246"/>
      <c r="RTO13" s="246"/>
      <c r="RTP13" s="246"/>
      <c r="RTQ13" s="246"/>
      <c r="RTR13" s="246"/>
      <c r="RTS13" s="246"/>
      <c r="RTT13" s="246"/>
      <c r="RTU13" s="246"/>
      <c r="RTV13" s="246"/>
      <c r="RTW13" s="246"/>
      <c r="RTX13" s="246"/>
      <c r="RTY13" s="246"/>
      <c r="RTZ13" s="246"/>
      <c r="RUA13" s="246"/>
      <c r="RUB13" s="246"/>
      <c r="RUC13" s="246"/>
      <c r="RUD13" s="246"/>
      <c r="RUE13" s="246"/>
      <c r="RUF13" s="246"/>
      <c r="RUG13" s="246"/>
      <c r="RUH13" s="246"/>
      <c r="RUI13" s="246"/>
      <c r="RUJ13" s="246"/>
      <c r="RUK13" s="246"/>
      <c r="RUL13" s="246"/>
      <c r="RUM13" s="246"/>
      <c r="RUN13" s="246"/>
      <c r="RUO13" s="246"/>
      <c r="RUP13" s="246"/>
      <c r="RUQ13" s="246"/>
      <c r="RUR13" s="246"/>
      <c r="RUS13" s="246"/>
      <c r="RUT13" s="246"/>
      <c r="RUU13" s="246"/>
      <c r="RUV13" s="246"/>
      <c r="RUW13" s="246"/>
      <c r="RUX13" s="246"/>
      <c r="RUY13" s="246"/>
      <c r="RUZ13" s="246"/>
      <c r="RVA13" s="246"/>
      <c r="RVB13" s="246"/>
      <c r="RVC13" s="246"/>
      <c r="RVD13" s="246"/>
      <c r="RVE13" s="246"/>
      <c r="RVF13" s="246"/>
      <c r="RVG13" s="246"/>
      <c r="RVH13" s="246"/>
      <c r="RVI13" s="246"/>
      <c r="RVJ13" s="246"/>
      <c r="RVK13" s="246"/>
      <c r="RVL13" s="246"/>
      <c r="RVM13" s="246"/>
      <c r="RVN13" s="246"/>
      <c r="RVO13" s="246"/>
      <c r="RVP13" s="246"/>
      <c r="RVQ13" s="246"/>
      <c r="RVR13" s="246"/>
      <c r="RVS13" s="246"/>
      <c r="RVT13" s="246"/>
      <c r="RVU13" s="246"/>
      <c r="RVV13" s="246"/>
      <c r="RVW13" s="246"/>
      <c r="RVX13" s="246"/>
      <c r="RVY13" s="246"/>
      <c r="RVZ13" s="246"/>
      <c r="RWA13" s="246"/>
      <c r="RWB13" s="246"/>
      <c r="RWC13" s="246"/>
      <c r="RWD13" s="246"/>
      <c r="RWE13" s="246"/>
      <c r="RWF13" s="246"/>
      <c r="RWG13" s="246"/>
      <c r="RWH13" s="246"/>
      <c r="RWI13" s="246"/>
      <c r="RWJ13" s="246"/>
      <c r="RWK13" s="246"/>
      <c r="RWL13" s="246"/>
      <c r="RWM13" s="246"/>
      <c r="RWN13" s="246"/>
      <c r="RWO13" s="246"/>
      <c r="RWP13" s="246"/>
      <c r="RWQ13" s="246"/>
      <c r="RWR13" s="246"/>
      <c r="RWS13" s="246"/>
      <c r="RWT13" s="246"/>
      <c r="RWU13" s="246"/>
      <c r="RWV13" s="246"/>
      <c r="RWW13" s="246"/>
      <c r="RWX13" s="246"/>
      <c r="RWY13" s="246"/>
      <c r="RWZ13" s="246"/>
      <c r="RXA13" s="246"/>
      <c r="RXB13" s="246"/>
      <c r="RXC13" s="246"/>
      <c r="RXD13" s="246"/>
      <c r="RXE13" s="246"/>
      <c r="RXF13" s="246"/>
      <c r="RXG13" s="246"/>
      <c r="RXH13" s="246"/>
      <c r="RXI13" s="246"/>
      <c r="RXJ13" s="246"/>
      <c r="RXK13" s="246"/>
      <c r="RXL13" s="246"/>
      <c r="RXM13" s="246"/>
      <c r="RXN13" s="246"/>
      <c r="RXO13" s="246"/>
      <c r="RXP13" s="246"/>
      <c r="RXQ13" s="246"/>
      <c r="RXR13" s="246"/>
      <c r="RXS13" s="246"/>
      <c r="RXT13" s="246"/>
      <c r="RXU13" s="246"/>
      <c r="RXV13" s="246"/>
      <c r="RXW13" s="246"/>
      <c r="RXX13" s="246"/>
      <c r="RXY13" s="246"/>
      <c r="RXZ13" s="246"/>
      <c r="RYA13" s="246"/>
      <c r="RYB13" s="246"/>
      <c r="RYC13" s="246"/>
      <c r="RYD13" s="246"/>
      <c r="RYE13" s="246"/>
      <c r="RYF13" s="246"/>
      <c r="RYG13" s="246"/>
      <c r="RYH13" s="246"/>
      <c r="RYI13" s="246"/>
      <c r="RYJ13" s="246"/>
      <c r="RYK13" s="246"/>
      <c r="RYL13" s="246"/>
      <c r="RYM13" s="246"/>
      <c r="RYN13" s="246"/>
      <c r="RYO13" s="246"/>
      <c r="RYP13" s="246"/>
      <c r="RYQ13" s="246"/>
      <c r="RYR13" s="246"/>
      <c r="RYS13" s="246"/>
      <c r="RYT13" s="246"/>
      <c r="RYU13" s="246"/>
      <c r="RYV13" s="246"/>
      <c r="RYW13" s="246"/>
      <c r="RYX13" s="246"/>
      <c r="RYY13" s="246"/>
      <c r="RYZ13" s="246"/>
      <c r="RZA13" s="246"/>
      <c r="RZB13" s="246"/>
      <c r="RZC13" s="246"/>
      <c r="RZD13" s="246"/>
      <c r="RZE13" s="246"/>
      <c r="RZF13" s="246"/>
      <c r="RZG13" s="246"/>
      <c r="RZH13" s="246"/>
      <c r="RZI13" s="246"/>
      <c r="RZJ13" s="246"/>
      <c r="RZK13" s="246"/>
      <c r="RZL13" s="246"/>
      <c r="RZM13" s="246"/>
      <c r="RZN13" s="246"/>
      <c r="RZO13" s="246"/>
      <c r="RZP13" s="246"/>
      <c r="RZQ13" s="246"/>
      <c r="RZR13" s="246"/>
      <c r="RZS13" s="246"/>
      <c r="RZT13" s="246"/>
      <c r="RZU13" s="246"/>
      <c r="RZV13" s="246"/>
      <c r="RZW13" s="246"/>
      <c r="RZX13" s="246"/>
      <c r="RZY13" s="246"/>
      <c r="RZZ13" s="246"/>
      <c r="SAA13" s="246"/>
      <c r="SAB13" s="246"/>
      <c r="SAC13" s="246"/>
      <c r="SAD13" s="246"/>
      <c r="SAE13" s="246"/>
      <c r="SAF13" s="246"/>
      <c r="SAG13" s="246"/>
      <c r="SAH13" s="246"/>
      <c r="SAI13" s="246"/>
      <c r="SAJ13" s="246"/>
      <c r="SAK13" s="246"/>
      <c r="SAL13" s="246"/>
      <c r="SAM13" s="246"/>
      <c r="SAN13" s="246"/>
      <c r="SAO13" s="246"/>
      <c r="SAP13" s="246"/>
      <c r="SAQ13" s="246"/>
      <c r="SAR13" s="246"/>
      <c r="SAS13" s="246"/>
      <c r="SAT13" s="246"/>
      <c r="SAU13" s="246"/>
      <c r="SAV13" s="246"/>
      <c r="SAW13" s="246"/>
      <c r="SAX13" s="246"/>
      <c r="SAY13" s="246"/>
      <c r="SAZ13" s="246"/>
      <c r="SBA13" s="246"/>
      <c r="SBB13" s="246"/>
      <c r="SBC13" s="246"/>
      <c r="SBD13" s="246"/>
      <c r="SBE13" s="246"/>
      <c r="SBF13" s="246"/>
      <c r="SBG13" s="246"/>
      <c r="SBH13" s="246"/>
      <c r="SBI13" s="246"/>
      <c r="SBJ13" s="246"/>
      <c r="SBK13" s="246"/>
      <c r="SBL13" s="246"/>
      <c r="SBM13" s="246"/>
      <c r="SBN13" s="246"/>
      <c r="SBO13" s="246"/>
      <c r="SBP13" s="246"/>
      <c r="SBQ13" s="246"/>
      <c r="SBR13" s="246"/>
      <c r="SBS13" s="246"/>
      <c r="SBT13" s="246"/>
      <c r="SBU13" s="246"/>
      <c r="SBV13" s="246"/>
      <c r="SBW13" s="246"/>
      <c r="SBX13" s="246"/>
      <c r="SBY13" s="246"/>
      <c r="SBZ13" s="246"/>
      <c r="SCA13" s="246"/>
      <c r="SCB13" s="246"/>
      <c r="SCC13" s="246"/>
      <c r="SCD13" s="246"/>
      <c r="SCE13" s="246"/>
      <c r="SCF13" s="246"/>
      <c r="SCG13" s="246"/>
      <c r="SCH13" s="246"/>
      <c r="SCI13" s="246"/>
      <c r="SCJ13" s="246"/>
      <c r="SCK13" s="246"/>
      <c r="SCL13" s="246"/>
      <c r="SCM13" s="246"/>
      <c r="SCN13" s="246"/>
      <c r="SCO13" s="246"/>
      <c r="SCP13" s="246"/>
      <c r="SCQ13" s="246"/>
      <c r="SCR13" s="246"/>
      <c r="SCS13" s="246"/>
      <c r="SCT13" s="246"/>
      <c r="SCU13" s="246"/>
      <c r="SCV13" s="246"/>
      <c r="SCW13" s="246"/>
      <c r="SCX13" s="246"/>
      <c r="SCY13" s="246"/>
      <c r="SCZ13" s="246"/>
      <c r="SDA13" s="246"/>
      <c r="SDB13" s="246"/>
      <c r="SDC13" s="246"/>
      <c r="SDD13" s="246"/>
      <c r="SDE13" s="246"/>
      <c r="SDF13" s="246"/>
      <c r="SDG13" s="246"/>
      <c r="SDH13" s="246"/>
      <c r="SDI13" s="246"/>
      <c r="SDJ13" s="246"/>
      <c r="SDK13" s="246"/>
      <c r="SDL13" s="246"/>
      <c r="SDM13" s="246"/>
      <c r="SDN13" s="246"/>
      <c r="SDO13" s="246"/>
      <c r="SDP13" s="246"/>
      <c r="SDQ13" s="246"/>
      <c r="SDR13" s="246"/>
      <c r="SDS13" s="246"/>
      <c r="SDT13" s="246"/>
      <c r="SDU13" s="246"/>
      <c r="SDV13" s="246"/>
      <c r="SDW13" s="246"/>
      <c r="SDX13" s="246"/>
      <c r="SDY13" s="246"/>
      <c r="SDZ13" s="246"/>
      <c r="SEA13" s="246"/>
      <c r="SEB13" s="246"/>
      <c r="SEC13" s="246"/>
      <c r="SED13" s="246"/>
      <c r="SEE13" s="246"/>
      <c r="SEF13" s="246"/>
      <c r="SEG13" s="246"/>
      <c r="SEH13" s="246"/>
      <c r="SEI13" s="246"/>
      <c r="SEJ13" s="246"/>
      <c r="SEK13" s="246"/>
      <c r="SEL13" s="246"/>
      <c r="SEM13" s="246"/>
      <c r="SEN13" s="246"/>
      <c r="SEO13" s="246"/>
      <c r="SEP13" s="246"/>
      <c r="SEQ13" s="246"/>
      <c r="SER13" s="246"/>
      <c r="SES13" s="246"/>
      <c r="SET13" s="246"/>
      <c r="SEU13" s="246"/>
      <c r="SEV13" s="246"/>
      <c r="SEW13" s="246"/>
      <c r="SEX13" s="246"/>
      <c r="SEY13" s="246"/>
      <c r="SEZ13" s="246"/>
      <c r="SFA13" s="246"/>
      <c r="SFB13" s="246"/>
      <c r="SFC13" s="246"/>
      <c r="SFD13" s="246"/>
      <c r="SFE13" s="246"/>
      <c r="SFF13" s="246"/>
      <c r="SFG13" s="246"/>
      <c r="SFH13" s="246"/>
      <c r="SFI13" s="246"/>
      <c r="SFJ13" s="246"/>
      <c r="SFK13" s="246"/>
      <c r="SFL13" s="246"/>
      <c r="SFM13" s="246"/>
      <c r="SFN13" s="246"/>
      <c r="SFO13" s="246"/>
      <c r="SFP13" s="246"/>
      <c r="SFQ13" s="246"/>
      <c r="SFR13" s="246"/>
      <c r="SFS13" s="246"/>
      <c r="SFT13" s="246"/>
      <c r="SFU13" s="246"/>
      <c r="SFV13" s="246"/>
      <c r="SFW13" s="246"/>
      <c r="SFX13" s="246"/>
      <c r="SFY13" s="246"/>
      <c r="SFZ13" s="246"/>
      <c r="SGA13" s="246"/>
      <c r="SGB13" s="246"/>
      <c r="SGC13" s="246"/>
      <c r="SGD13" s="246"/>
      <c r="SGE13" s="246"/>
      <c r="SGF13" s="246"/>
      <c r="SGG13" s="246"/>
      <c r="SGH13" s="246"/>
      <c r="SGI13" s="246"/>
      <c r="SGJ13" s="246"/>
      <c r="SGK13" s="246"/>
      <c r="SGL13" s="246"/>
      <c r="SGM13" s="246"/>
      <c r="SGN13" s="246"/>
      <c r="SGO13" s="246"/>
      <c r="SGP13" s="246"/>
      <c r="SGQ13" s="246"/>
      <c r="SGR13" s="246"/>
      <c r="SGS13" s="246"/>
      <c r="SGT13" s="246"/>
      <c r="SGU13" s="246"/>
      <c r="SGV13" s="246"/>
      <c r="SGW13" s="246"/>
      <c r="SGX13" s="246"/>
      <c r="SGY13" s="246"/>
      <c r="SGZ13" s="246"/>
      <c r="SHA13" s="246"/>
      <c r="SHB13" s="246"/>
      <c r="SHC13" s="246"/>
      <c r="SHD13" s="246"/>
      <c r="SHE13" s="246"/>
      <c r="SHF13" s="246"/>
      <c r="SHG13" s="246"/>
      <c r="SHH13" s="246"/>
      <c r="SHI13" s="246"/>
      <c r="SHJ13" s="246"/>
      <c r="SHK13" s="246"/>
      <c r="SHL13" s="246"/>
      <c r="SHM13" s="246"/>
      <c r="SHN13" s="246"/>
      <c r="SHO13" s="246"/>
      <c r="SHP13" s="246"/>
      <c r="SHQ13" s="246"/>
      <c r="SHR13" s="246"/>
      <c r="SHS13" s="246"/>
      <c r="SHT13" s="246"/>
      <c r="SHU13" s="246"/>
      <c r="SHV13" s="246"/>
      <c r="SHW13" s="246"/>
      <c r="SHX13" s="246"/>
      <c r="SHY13" s="246"/>
      <c r="SHZ13" s="246"/>
      <c r="SIA13" s="246"/>
      <c r="SIB13" s="246"/>
      <c r="SIC13" s="246"/>
      <c r="SID13" s="246"/>
      <c r="SIE13" s="246"/>
      <c r="SIF13" s="246"/>
      <c r="SIG13" s="246"/>
      <c r="SIH13" s="246"/>
      <c r="SII13" s="246"/>
      <c r="SIJ13" s="246"/>
      <c r="SIK13" s="246"/>
      <c r="SIL13" s="246"/>
      <c r="SIM13" s="246"/>
      <c r="SIN13" s="246"/>
      <c r="SIO13" s="246"/>
      <c r="SIP13" s="246"/>
      <c r="SIQ13" s="246"/>
      <c r="SIR13" s="246"/>
      <c r="SIS13" s="246"/>
      <c r="SIT13" s="246"/>
      <c r="SIU13" s="246"/>
      <c r="SIV13" s="246"/>
      <c r="SIW13" s="246"/>
      <c r="SIX13" s="246"/>
      <c r="SIY13" s="246"/>
      <c r="SIZ13" s="246"/>
      <c r="SJA13" s="246"/>
      <c r="SJB13" s="246"/>
      <c r="SJC13" s="246"/>
      <c r="SJD13" s="246"/>
      <c r="SJE13" s="246"/>
      <c r="SJF13" s="246"/>
      <c r="SJG13" s="246"/>
      <c r="SJH13" s="246"/>
      <c r="SJI13" s="246"/>
      <c r="SJJ13" s="246"/>
      <c r="SJK13" s="246"/>
      <c r="SJL13" s="246"/>
      <c r="SJM13" s="246"/>
      <c r="SJN13" s="246"/>
      <c r="SJO13" s="246"/>
      <c r="SJP13" s="246"/>
      <c r="SJQ13" s="246"/>
      <c r="SJR13" s="246"/>
      <c r="SJS13" s="246"/>
      <c r="SJT13" s="246"/>
      <c r="SJU13" s="246"/>
      <c r="SJV13" s="246"/>
      <c r="SJW13" s="246"/>
      <c r="SJX13" s="246"/>
      <c r="SJY13" s="246"/>
      <c r="SJZ13" s="246"/>
      <c r="SKA13" s="246"/>
      <c r="SKB13" s="246"/>
      <c r="SKC13" s="246"/>
      <c r="SKD13" s="246"/>
      <c r="SKE13" s="246"/>
      <c r="SKF13" s="246"/>
      <c r="SKG13" s="246"/>
      <c r="SKH13" s="246"/>
      <c r="SKI13" s="246"/>
      <c r="SKJ13" s="246"/>
      <c r="SKK13" s="246"/>
      <c r="SKL13" s="246"/>
      <c r="SKM13" s="246"/>
      <c r="SKN13" s="246"/>
      <c r="SKO13" s="246"/>
      <c r="SKP13" s="246"/>
      <c r="SKQ13" s="246"/>
      <c r="SKR13" s="246"/>
      <c r="SKS13" s="246"/>
      <c r="SKT13" s="246"/>
      <c r="SKU13" s="246"/>
      <c r="SKV13" s="246"/>
      <c r="SKW13" s="246"/>
      <c r="SKX13" s="246"/>
      <c r="SKY13" s="246"/>
      <c r="SKZ13" s="246"/>
      <c r="SLA13" s="246"/>
      <c r="SLB13" s="246"/>
      <c r="SLC13" s="246"/>
      <c r="SLD13" s="246"/>
      <c r="SLE13" s="246"/>
      <c r="SLF13" s="246"/>
      <c r="SLG13" s="246"/>
      <c r="SLH13" s="246"/>
      <c r="SLI13" s="246"/>
      <c r="SLJ13" s="246"/>
      <c r="SLK13" s="246"/>
      <c r="SLL13" s="246"/>
      <c r="SLM13" s="246"/>
      <c r="SLN13" s="246"/>
      <c r="SLO13" s="246"/>
      <c r="SLP13" s="246"/>
      <c r="SLQ13" s="246"/>
      <c r="SLR13" s="246"/>
      <c r="SLS13" s="246"/>
      <c r="SLT13" s="246"/>
      <c r="SLU13" s="246"/>
      <c r="SLV13" s="246"/>
      <c r="SLW13" s="246"/>
      <c r="SLX13" s="246"/>
      <c r="SLY13" s="246"/>
      <c r="SLZ13" s="246"/>
      <c r="SMA13" s="246"/>
      <c r="SMB13" s="246"/>
      <c r="SMC13" s="246"/>
      <c r="SMD13" s="246"/>
      <c r="SME13" s="246"/>
      <c r="SMF13" s="246"/>
      <c r="SMG13" s="246"/>
      <c r="SMH13" s="246"/>
      <c r="SMI13" s="246"/>
      <c r="SMJ13" s="246"/>
      <c r="SMK13" s="246"/>
      <c r="SML13" s="246"/>
      <c r="SMM13" s="246"/>
      <c r="SMN13" s="246"/>
      <c r="SMO13" s="246"/>
      <c r="SMP13" s="246"/>
      <c r="SMQ13" s="246"/>
      <c r="SMR13" s="246"/>
      <c r="SMS13" s="246"/>
      <c r="SMT13" s="246"/>
      <c r="SMU13" s="246"/>
      <c r="SMV13" s="246"/>
      <c r="SMW13" s="246"/>
      <c r="SMX13" s="246"/>
      <c r="SMY13" s="246"/>
      <c r="SMZ13" s="246"/>
      <c r="SNA13" s="246"/>
      <c r="SNB13" s="246"/>
      <c r="SNC13" s="246"/>
      <c r="SND13" s="246"/>
      <c r="SNE13" s="246"/>
      <c r="SNF13" s="246"/>
      <c r="SNG13" s="246"/>
      <c r="SNH13" s="246"/>
      <c r="SNI13" s="246"/>
      <c r="SNJ13" s="246"/>
      <c r="SNK13" s="246"/>
      <c r="SNL13" s="246"/>
      <c r="SNM13" s="246"/>
      <c r="SNN13" s="246"/>
      <c r="SNO13" s="246"/>
      <c r="SNP13" s="246"/>
      <c r="SNQ13" s="246"/>
      <c r="SNR13" s="246"/>
      <c r="SNS13" s="246"/>
      <c r="SNT13" s="246"/>
      <c r="SNU13" s="246"/>
      <c r="SNV13" s="246"/>
      <c r="SNW13" s="246"/>
      <c r="SNX13" s="246"/>
      <c r="SNY13" s="246"/>
      <c r="SNZ13" s="246"/>
      <c r="SOA13" s="246"/>
      <c r="SOB13" s="246"/>
      <c r="SOC13" s="246"/>
      <c r="SOD13" s="246"/>
      <c r="SOE13" s="246"/>
      <c r="SOF13" s="246"/>
      <c r="SOG13" s="246"/>
      <c r="SOH13" s="246"/>
      <c r="SOI13" s="246"/>
      <c r="SOJ13" s="246"/>
      <c r="SOK13" s="246"/>
      <c r="SOL13" s="246"/>
      <c r="SOM13" s="246"/>
      <c r="SON13" s="246"/>
      <c r="SOO13" s="246"/>
      <c r="SOP13" s="246"/>
      <c r="SOQ13" s="246"/>
      <c r="SOR13" s="246"/>
      <c r="SOS13" s="246"/>
      <c r="SOT13" s="246"/>
      <c r="SOU13" s="246"/>
      <c r="SOV13" s="246"/>
      <c r="SOW13" s="246"/>
      <c r="SOX13" s="246"/>
      <c r="SOY13" s="246"/>
      <c r="SOZ13" s="246"/>
      <c r="SPA13" s="246"/>
      <c r="SPB13" s="246"/>
      <c r="SPC13" s="246"/>
      <c r="SPD13" s="246"/>
      <c r="SPE13" s="246"/>
      <c r="SPF13" s="246"/>
      <c r="SPG13" s="246"/>
      <c r="SPH13" s="246"/>
      <c r="SPI13" s="246"/>
      <c r="SPJ13" s="246"/>
      <c r="SPK13" s="246"/>
      <c r="SPL13" s="246"/>
      <c r="SPM13" s="246"/>
      <c r="SPN13" s="246"/>
      <c r="SPO13" s="246"/>
      <c r="SPP13" s="246"/>
      <c r="SPQ13" s="246"/>
      <c r="SPR13" s="246"/>
      <c r="SPS13" s="246"/>
      <c r="SPT13" s="246"/>
      <c r="SPU13" s="246"/>
      <c r="SPV13" s="246"/>
      <c r="SPW13" s="246"/>
      <c r="SPX13" s="246"/>
      <c r="SPY13" s="246"/>
      <c r="SPZ13" s="246"/>
      <c r="SQA13" s="246"/>
      <c r="SQB13" s="246"/>
      <c r="SQC13" s="246"/>
      <c r="SQD13" s="246"/>
      <c r="SQE13" s="246"/>
      <c r="SQF13" s="246"/>
      <c r="SQG13" s="246"/>
      <c r="SQH13" s="246"/>
      <c r="SQI13" s="246"/>
      <c r="SQJ13" s="246"/>
      <c r="SQK13" s="246"/>
      <c r="SQL13" s="246"/>
      <c r="SQM13" s="246"/>
      <c r="SQN13" s="246"/>
      <c r="SQO13" s="246"/>
      <c r="SQP13" s="246"/>
      <c r="SQQ13" s="246"/>
      <c r="SQR13" s="246"/>
      <c r="SQS13" s="246"/>
      <c r="SQT13" s="246"/>
      <c r="SQU13" s="246"/>
      <c r="SQV13" s="246"/>
      <c r="SQW13" s="246"/>
      <c r="SQX13" s="246"/>
      <c r="SQY13" s="246"/>
      <c r="SQZ13" s="246"/>
      <c r="SRA13" s="246"/>
      <c r="SRB13" s="246"/>
      <c r="SRC13" s="246"/>
      <c r="SRD13" s="246"/>
      <c r="SRE13" s="246"/>
      <c r="SRF13" s="246"/>
      <c r="SRG13" s="246"/>
      <c r="SRH13" s="246"/>
      <c r="SRI13" s="246"/>
      <c r="SRJ13" s="246"/>
      <c r="SRK13" s="246"/>
      <c r="SRL13" s="246"/>
      <c r="SRM13" s="246"/>
      <c r="SRN13" s="246"/>
      <c r="SRO13" s="246"/>
      <c r="SRP13" s="246"/>
      <c r="SRQ13" s="246"/>
      <c r="SRR13" s="246"/>
      <c r="SRS13" s="246"/>
      <c r="SRT13" s="246"/>
      <c r="SRU13" s="246"/>
      <c r="SRV13" s="246"/>
      <c r="SRW13" s="246"/>
      <c r="SRX13" s="246"/>
      <c r="SRY13" s="246"/>
      <c r="SRZ13" s="246"/>
      <c r="SSA13" s="246"/>
      <c r="SSB13" s="246"/>
      <c r="SSC13" s="246"/>
      <c r="SSD13" s="246"/>
      <c r="SSE13" s="246"/>
      <c r="SSF13" s="246"/>
      <c r="SSG13" s="246"/>
      <c r="SSH13" s="246"/>
      <c r="SSI13" s="246"/>
      <c r="SSJ13" s="246"/>
      <c r="SSK13" s="246"/>
      <c r="SSL13" s="246"/>
      <c r="SSM13" s="246"/>
      <c r="SSN13" s="246"/>
      <c r="SSO13" s="246"/>
      <c r="SSP13" s="246"/>
      <c r="SSQ13" s="246"/>
      <c r="SSR13" s="246"/>
      <c r="SSS13" s="246"/>
      <c r="SST13" s="246"/>
      <c r="SSU13" s="246"/>
      <c r="SSV13" s="246"/>
      <c r="SSW13" s="246"/>
      <c r="SSX13" s="246"/>
      <c r="SSY13" s="246"/>
      <c r="SSZ13" s="246"/>
      <c r="STA13" s="246"/>
      <c r="STB13" s="246"/>
      <c r="STC13" s="246"/>
      <c r="STD13" s="246"/>
      <c r="STE13" s="246"/>
      <c r="STF13" s="246"/>
      <c r="STG13" s="246"/>
      <c r="STH13" s="246"/>
      <c r="STI13" s="246"/>
      <c r="STJ13" s="246"/>
      <c r="STK13" s="246"/>
      <c r="STL13" s="246"/>
      <c r="STM13" s="246"/>
      <c r="STN13" s="246"/>
      <c r="STO13" s="246"/>
      <c r="STP13" s="246"/>
      <c r="STQ13" s="246"/>
      <c r="STR13" s="246"/>
      <c r="STS13" s="246"/>
      <c r="STT13" s="246"/>
      <c r="STU13" s="246"/>
      <c r="STV13" s="246"/>
      <c r="STW13" s="246"/>
      <c r="STX13" s="246"/>
      <c r="STY13" s="246"/>
      <c r="STZ13" s="246"/>
      <c r="SUA13" s="246"/>
      <c r="SUB13" s="246"/>
      <c r="SUC13" s="246"/>
      <c r="SUD13" s="246"/>
      <c r="SUE13" s="246"/>
      <c r="SUF13" s="246"/>
      <c r="SUG13" s="246"/>
      <c r="SUH13" s="246"/>
      <c r="SUI13" s="246"/>
      <c r="SUJ13" s="246"/>
      <c r="SUK13" s="246"/>
      <c r="SUL13" s="246"/>
      <c r="SUM13" s="246"/>
      <c r="SUN13" s="246"/>
      <c r="SUO13" s="246"/>
      <c r="SUP13" s="246"/>
      <c r="SUQ13" s="246"/>
      <c r="SUR13" s="246"/>
      <c r="SUS13" s="246"/>
      <c r="SUT13" s="246"/>
      <c r="SUU13" s="246"/>
      <c r="SUV13" s="246"/>
      <c r="SUW13" s="246"/>
      <c r="SUX13" s="246"/>
      <c r="SUY13" s="246"/>
      <c r="SUZ13" s="246"/>
      <c r="SVA13" s="246"/>
      <c r="SVB13" s="246"/>
      <c r="SVC13" s="246"/>
      <c r="SVD13" s="246"/>
      <c r="SVE13" s="246"/>
      <c r="SVF13" s="246"/>
      <c r="SVG13" s="246"/>
      <c r="SVH13" s="246"/>
      <c r="SVI13" s="246"/>
      <c r="SVJ13" s="246"/>
      <c r="SVK13" s="246"/>
      <c r="SVL13" s="246"/>
      <c r="SVM13" s="246"/>
      <c r="SVN13" s="246"/>
      <c r="SVO13" s="246"/>
      <c r="SVP13" s="246"/>
      <c r="SVQ13" s="246"/>
      <c r="SVR13" s="246"/>
      <c r="SVS13" s="246"/>
      <c r="SVT13" s="246"/>
      <c r="SVU13" s="246"/>
      <c r="SVV13" s="246"/>
      <c r="SVW13" s="246"/>
      <c r="SVX13" s="246"/>
      <c r="SVY13" s="246"/>
      <c r="SVZ13" s="246"/>
      <c r="SWA13" s="246"/>
      <c r="SWB13" s="246"/>
      <c r="SWC13" s="246"/>
      <c r="SWD13" s="246"/>
      <c r="SWE13" s="246"/>
      <c r="SWF13" s="246"/>
      <c r="SWG13" s="246"/>
      <c r="SWH13" s="246"/>
      <c r="SWI13" s="246"/>
      <c r="SWJ13" s="246"/>
      <c r="SWK13" s="246"/>
      <c r="SWL13" s="246"/>
      <c r="SWM13" s="246"/>
      <c r="SWN13" s="246"/>
      <c r="SWO13" s="246"/>
      <c r="SWP13" s="246"/>
      <c r="SWQ13" s="246"/>
      <c r="SWR13" s="246"/>
      <c r="SWS13" s="246"/>
      <c r="SWT13" s="246"/>
      <c r="SWU13" s="246"/>
      <c r="SWV13" s="246"/>
      <c r="SWW13" s="246"/>
      <c r="SWX13" s="246"/>
      <c r="SWY13" s="246"/>
      <c r="SWZ13" s="246"/>
      <c r="SXA13" s="246"/>
      <c r="SXB13" s="246"/>
      <c r="SXC13" s="246"/>
      <c r="SXD13" s="246"/>
      <c r="SXE13" s="246"/>
      <c r="SXF13" s="246"/>
      <c r="SXG13" s="246"/>
      <c r="SXH13" s="246"/>
      <c r="SXI13" s="246"/>
      <c r="SXJ13" s="246"/>
      <c r="SXK13" s="246"/>
      <c r="SXL13" s="246"/>
      <c r="SXM13" s="246"/>
      <c r="SXN13" s="246"/>
      <c r="SXO13" s="246"/>
      <c r="SXP13" s="246"/>
      <c r="SXQ13" s="246"/>
      <c r="SXR13" s="246"/>
      <c r="SXS13" s="246"/>
      <c r="SXT13" s="246"/>
      <c r="SXU13" s="246"/>
      <c r="SXV13" s="246"/>
      <c r="SXW13" s="246"/>
      <c r="SXX13" s="246"/>
      <c r="SXY13" s="246"/>
      <c r="SXZ13" s="246"/>
      <c r="SYA13" s="246"/>
      <c r="SYB13" s="246"/>
      <c r="SYC13" s="246"/>
      <c r="SYD13" s="246"/>
      <c r="SYE13" s="246"/>
      <c r="SYF13" s="246"/>
      <c r="SYG13" s="246"/>
      <c r="SYH13" s="246"/>
      <c r="SYI13" s="246"/>
      <c r="SYJ13" s="246"/>
      <c r="SYK13" s="246"/>
      <c r="SYL13" s="246"/>
      <c r="SYM13" s="246"/>
      <c r="SYN13" s="246"/>
      <c r="SYO13" s="246"/>
      <c r="SYP13" s="246"/>
      <c r="SYQ13" s="246"/>
      <c r="SYR13" s="246"/>
      <c r="SYS13" s="246"/>
      <c r="SYT13" s="246"/>
      <c r="SYU13" s="246"/>
      <c r="SYV13" s="246"/>
      <c r="SYW13" s="246"/>
      <c r="SYX13" s="246"/>
      <c r="SYY13" s="246"/>
      <c r="SYZ13" s="246"/>
      <c r="SZA13" s="246"/>
      <c r="SZB13" s="246"/>
      <c r="SZC13" s="246"/>
      <c r="SZD13" s="246"/>
      <c r="SZE13" s="246"/>
      <c r="SZF13" s="246"/>
      <c r="SZG13" s="246"/>
      <c r="SZH13" s="246"/>
      <c r="SZI13" s="246"/>
      <c r="SZJ13" s="246"/>
      <c r="SZK13" s="246"/>
      <c r="SZL13" s="246"/>
      <c r="SZM13" s="246"/>
      <c r="SZN13" s="246"/>
      <c r="SZO13" s="246"/>
      <c r="SZP13" s="246"/>
      <c r="SZQ13" s="246"/>
      <c r="SZR13" s="246"/>
      <c r="SZS13" s="246"/>
      <c r="SZT13" s="246"/>
      <c r="SZU13" s="246"/>
      <c r="SZV13" s="246"/>
      <c r="SZW13" s="246"/>
      <c r="SZX13" s="246"/>
      <c r="SZY13" s="246"/>
      <c r="SZZ13" s="246"/>
      <c r="TAA13" s="246"/>
      <c r="TAB13" s="246"/>
      <c r="TAC13" s="246"/>
      <c r="TAD13" s="246"/>
      <c r="TAE13" s="246"/>
      <c r="TAF13" s="246"/>
      <c r="TAG13" s="246"/>
      <c r="TAH13" s="246"/>
      <c r="TAI13" s="246"/>
      <c r="TAJ13" s="246"/>
      <c r="TAK13" s="246"/>
      <c r="TAL13" s="246"/>
      <c r="TAM13" s="246"/>
      <c r="TAN13" s="246"/>
      <c r="TAO13" s="246"/>
      <c r="TAP13" s="246"/>
      <c r="TAQ13" s="246"/>
      <c r="TAR13" s="246"/>
      <c r="TAS13" s="246"/>
      <c r="TAT13" s="246"/>
      <c r="TAU13" s="246"/>
      <c r="TAV13" s="246"/>
      <c r="TAW13" s="246"/>
      <c r="TAX13" s="246"/>
      <c r="TAY13" s="246"/>
      <c r="TAZ13" s="246"/>
      <c r="TBA13" s="246"/>
      <c r="TBB13" s="246"/>
      <c r="TBC13" s="246"/>
      <c r="TBD13" s="246"/>
      <c r="TBE13" s="246"/>
      <c r="TBF13" s="246"/>
      <c r="TBG13" s="246"/>
      <c r="TBH13" s="246"/>
      <c r="TBI13" s="246"/>
      <c r="TBJ13" s="246"/>
      <c r="TBK13" s="246"/>
      <c r="TBL13" s="246"/>
      <c r="TBM13" s="246"/>
      <c r="TBN13" s="246"/>
      <c r="TBO13" s="246"/>
      <c r="TBP13" s="246"/>
      <c r="TBQ13" s="246"/>
      <c r="TBR13" s="246"/>
      <c r="TBS13" s="246"/>
      <c r="TBT13" s="246"/>
      <c r="TBU13" s="246"/>
      <c r="TBV13" s="246"/>
      <c r="TBW13" s="246"/>
      <c r="TBX13" s="246"/>
      <c r="TBY13" s="246"/>
      <c r="TBZ13" s="246"/>
      <c r="TCA13" s="246"/>
      <c r="TCB13" s="246"/>
      <c r="TCC13" s="246"/>
      <c r="TCD13" s="246"/>
      <c r="TCE13" s="246"/>
      <c r="TCF13" s="246"/>
      <c r="TCG13" s="246"/>
      <c r="TCH13" s="246"/>
      <c r="TCI13" s="246"/>
      <c r="TCJ13" s="246"/>
      <c r="TCK13" s="246"/>
      <c r="TCL13" s="246"/>
      <c r="TCM13" s="246"/>
      <c r="TCN13" s="246"/>
      <c r="TCO13" s="246"/>
      <c r="TCP13" s="246"/>
      <c r="TCQ13" s="246"/>
      <c r="TCR13" s="246"/>
      <c r="TCS13" s="246"/>
      <c r="TCT13" s="246"/>
      <c r="TCU13" s="246"/>
      <c r="TCV13" s="246"/>
      <c r="TCW13" s="246"/>
      <c r="TCX13" s="246"/>
      <c r="TCY13" s="246"/>
      <c r="TCZ13" s="246"/>
      <c r="TDA13" s="246"/>
      <c r="TDB13" s="246"/>
      <c r="TDC13" s="246"/>
      <c r="TDD13" s="246"/>
      <c r="TDE13" s="246"/>
      <c r="TDF13" s="246"/>
      <c r="TDG13" s="246"/>
      <c r="TDH13" s="246"/>
      <c r="TDI13" s="246"/>
      <c r="TDJ13" s="246"/>
      <c r="TDK13" s="246"/>
      <c r="TDL13" s="246"/>
      <c r="TDM13" s="246"/>
      <c r="TDN13" s="246"/>
      <c r="TDO13" s="246"/>
      <c r="TDP13" s="246"/>
      <c r="TDQ13" s="246"/>
      <c r="TDR13" s="246"/>
      <c r="TDS13" s="246"/>
      <c r="TDT13" s="246"/>
      <c r="TDU13" s="246"/>
      <c r="TDV13" s="246"/>
      <c r="TDW13" s="246"/>
      <c r="TDX13" s="246"/>
      <c r="TDY13" s="246"/>
      <c r="TDZ13" s="246"/>
      <c r="TEA13" s="246"/>
      <c r="TEB13" s="246"/>
      <c r="TEC13" s="246"/>
      <c r="TED13" s="246"/>
      <c r="TEE13" s="246"/>
      <c r="TEF13" s="246"/>
      <c r="TEG13" s="246"/>
      <c r="TEH13" s="246"/>
      <c r="TEI13" s="246"/>
      <c r="TEJ13" s="246"/>
      <c r="TEK13" s="246"/>
      <c r="TEL13" s="246"/>
      <c r="TEM13" s="246"/>
      <c r="TEN13" s="246"/>
      <c r="TEO13" s="246"/>
      <c r="TEP13" s="246"/>
      <c r="TEQ13" s="246"/>
      <c r="TER13" s="246"/>
      <c r="TES13" s="246"/>
      <c r="TET13" s="246"/>
      <c r="TEU13" s="246"/>
      <c r="TEV13" s="246"/>
      <c r="TEW13" s="246"/>
      <c r="TEX13" s="246"/>
      <c r="TEY13" s="246"/>
      <c r="TEZ13" s="246"/>
      <c r="TFA13" s="246"/>
      <c r="TFB13" s="246"/>
      <c r="TFC13" s="246"/>
      <c r="TFD13" s="246"/>
      <c r="TFE13" s="246"/>
      <c r="TFF13" s="246"/>
      <c r="TFG13" s="246"/>
      <c r="TFH13" s="246"/>
      <c r="TFI13" s="246"/>
      <c r="TFJ13" s="246"/>
      <c r="TFK13" s="246"/>
      <c r="TFL13" s="246"/>
      <c r="TFM13" s="246"/>
      <c r="TFN13" s="246"/>
      <c r="TFO13" s="246"/>
      <c r="TFP13" s="246"/>
      <c r="TFQ13" s="246"/>
      <c r="TFR13" s="246"/>
      <c r="TFS13" s="246"/>
      <c r="TFT13" s="246"/>
      <c r="TFU13" s="246"/>
      <c r="TFV13" s="246"/>
      <c r="TFW13" s="246"/>
      <c r="TFX13" s="246"/>
      <c r="TFY13" s="246"/>
      <c r="TFZ13" s="246"/>
      <c r="TGA13" s="246"/>
      <c r="TGB13" s="246"/>
      <c r="TGC13" s="246"/>
      <c r="TGD13" s="246"/>
      <c r="TGE13" s="246"/>
      <c r="TGF13" s="246"/>
      <c r="TGG13" s="246"/>
      <c r="TGH13" s="246"/>
      <c r="TGI13" s="246"/>
      <c r="TGJ13" s="246"/>
      <c r="TGK13" s="246"/>
      <c r="TGL13" s="246"/>
      <c r="TGM13" s="246"/>
      <c r="TGN13" s="246"/>
      <c r="TGO13" s="246"/>
      <c r="TGP13" s="246"/>
      <c r="TGQ13" s="246"/>
      <c r="TGR13" s="246"/>
      <c r="TGS13" s="246"/>
      <c r="TGT13" s="246"/>
      <c r="TGU13" s="246"/>
      <c r="TGV13" s="246"/>
      <c r="TGW13" s="246"/>
      <c r="TGX13" s="246"/>
      <c r="TGY13" s="246"/>
      <c r="TGZ13" s="246"/>
      <c r="THA13" s="246"/>
      <c r="THB13" s="246"/>
      <c r="THC13" s="246"/>
      <c r="THD13" s="246"/>
      <c r="THE13" s="246"/>
      <c r="THF13" s="246"/>
      <c r="THG13" s="246"/>
      <c r="THH13" s="246"/>
      <c r="THI13" s="246"/>
      <c r="THJ13" s="246"/>
      <c r="THK13" s="246"/>
      <c r="THL13" s="246"/>
      <c r="THM13" s="246"/>
      <c r="THN13" s="246"/>
      <c r="THO13" s="246"/>
      <c r="THP13" s="246"/>
      <c r="THQ13" s="246"/>
      <c r="THR13" s="246"/>
      <c r="THS13" s="246"/>
      <c r="THT13" s="246"/>
      <c r="THU13" s="246"/>
      <c r="THV13" s="246"/>
      <c r="THW13" s="246"/>
      <c r="THX13" s="246"/>
      <c r="THY13" s="246"/>
      <c r="THZ13" s="246"/>
      <c r="TIA13" s="246"/>
      <c r="TIB13" s="246"/>
      <c r="TIC13" s="246"/>
      <c r="TID13" s="246"/>
      <c r="TIE13" s="246"/>
      <c r="TIF13" s="246"/>
      <c r="TIG13" s="246"/>
      <c r="TIH13" s="246"/>
      <c r="TII13" s="246"/>
      <c r="TIJ13" s="246"/>
      <c r="TIK13" s="246"/>
      <c r="TIL13" s="246"/>
      <c r="TIM13" s="246"/>
      <c r="TIN13" s="246"/>
      <c r="TIO13" s="246"/>
      <c r="TIP13" s="246"/>
      <c r="TIQ13" s="246"/>
      <c r="TIR13" s="246"/>
      <c r="TIS13" s="246"/>
      <c r="TIT13" s="246"/>
      <c r="TIU13" s="246"/>
      <c r="TIV13" s="246"/>
      <c r="TIW13" s="246"/>
      <c r="TIX13" s="246"/>
      <c r="TIY13" s="246"/>
      <c r="TIZ13" s="246"/>
      <c r="TJA13" s="246"/>
      <c r="TJB13" s="246"/>
      <c r="TJC13" s="246"/>
      <c r="TJD13" s="246"/>
      <c r="TJE13" s="246"/>
      <c r="TJF13" s="246"/>
      <c r="TJG13" s="246"/>
      <c r="TJH13" s="246"/>
      <c r="TJI13" s="246"/>
      <c r="TJJ13" s="246"/>
      <c r="TJK13" s="246"/>
      <c r="TJL13" s="246"/>
      <c r="TJM13" s="246"/>
      <c r="TJN13" s="246"/>
      <c r="TJO13" s="246"/>
      <c r="TJP13" s="246"/>
      <c r="TJQ13" s="246"/>
      <c r="TJR13" s="246"/>
      <c r="TJS13" s="246"/>
      <c r="TJT13" s="246"/>
      <c r="TJU13" s="246"/>
      <c r="TJV13" s="246"/>
      <c r="TJW13" s="246"/>
      <c r="TJX13" s="246"/>
      <c r="TJY13" s="246"/>
      <c r="TJZ13" s="246"/>
      <c r="TKA13" s="246"/>
      <c r="TKB13" s="246"/>
      <c r="TKC13" s="246"/>
      <c r="TKD13" s="246"/>
      <c r="TKE13" s="246"/>
      <c r="TKF13" s="246"/>
      <c r="TKG13" s="246"/>
      <c r="TKH13" s="246"/>
      <c r="TKI13" s="246"/>
      <c r="TKJ13" s="246"/>
      <c r="TKK13" s="246"/>
      <c r="TKL13" s="246"/>
      <c r="TKM13" s="246"/>
      <c r="TKN13" s="246"/>
      <c r="TKO13" s="246"/>
      <c r="TKP13" s="246"/>
      <c r="TKQ13" s="246"/>
      <c r="TKR13" s="246"/>
      <c r="TKS13" s="246"/>
      <c r="TKT13" s="246"/>
      <c r="TKU13" s="246"/>
      <c r="TKV13" s="246"/>
      <c r="TKW13" s="246"/>
      <c r="TKX13" s="246"/>
      <c r="TKY13" s="246"/>
      <c r="TKZ13" s="246"/>
      <c r="TLA13" s="246"/>
      <c r="TLB13" s="246"/>
      <c r="TLC13" s="246"/>
      <c r="TLD13" s="246"/>
      <c r="TLE13" s="246"/>
      <c r="TLF13" s="246"/>
      <c r="TLG13" s="246"/>
      <c r="TLH13" s="246"/>
      <c r="TLI13" s="246"/>
      <c r="TLJ13" s="246"/>
      <c r="TLK13" s="246"/>
      <c r="TLL13" s="246"/>
      <c r="TLM13" s="246"/>
      <c r="TLN13" s="246"/>
      <c r="TLO13" s="246"/>
      <c r="TLP13" s="246"/>
      <c r="TLQ13" s="246"/>
      <c r="TLR13" s="246"/>
      <c r="TLS13" s="246"/>
      <c r="TLT13" s="246"/>
      <c r="TLU13" s="246"/>
      <c r="TLV13" s="246"/>
      <c r="TLW13" s="246"/>
      <c r="TLX13" s="246"/>
      <c r="TLY13" s="246"/>
      <c r="TLZ13" s="246"/>
      <c r="TMA13" s="246"/>
      <c r="TMB13" s="246"/>
      <c r="TMC13" s="246"/>
      <c r="TMD13" s="246"/>
      <c r="TME13" s="246"/>
      <c r="TMF13" s="246"/>
      <c r="TMG13" s="246"/>
      <c r="TMH13" s="246"/>
      <c r="TMI13" s="246"/>
      <c r="TMJ13" s="246"/>
      <c r="TMK13" s="246"/>
      <c r="TML13" s="246"/>
      <c r="TMM13" s="246"/>
      <c r="TMN13" s="246"/>
      <c r="TMO13" s="246"/>
      <c r="TMP13" s="246"/>
      <c r="TMQ13" s="246"/>
      <c r="TMR13" s="246"/>
      <c r="TMS13" s="246"/>
      <c r="TMT13" s="246"/>
      <c r="TMU13" s="246"/>
      <c r="TMV13" s="246"/>
      <c r="TMW13" s="246"/>
      <c r="TMX13" s="246"/>
      <c r="TMY13" s="246"/>
      <c r="TMZ13" s="246"/>
      <c r="TNA13" s="246"/>
      <c r="TNB13" s="246"/>
      <c r="TNC13" s="246"/>
      <c r="TND13" s="246"/>
      <c r="TNE13" s="246"/>
      <c r="TNF13" s="246"/>
      <c r="TNG13" s="246"/>
      <c r="TNH13" s="246"/>
      <c r="TNI13" s="246"/>
      <c r="TNJ13" s="246"/>
      <c r="TNK13" s="246"/>
      <c r="TNL13" s="246"/>
      <c r="TNM13" s="246"/>
      <c r="TNN13" s="246"/>
      <c r="TNO13" s="246"/>
      <c r="TNP13" s="246"/>
      <c r="TNQ13" s="246"/>
      <c r="TNR13" s="246"/>
      <c r="TNS13" s="246"/>
      <c r="TNT13" s="246"/>
      <c r="TNU13" s="246"/>
      <c r="TNV13" s="246"/>
      <c r="TNW13" s="246"/>
      <c r="TNX13" s="246"/>
      <c r="TNY13" s="246"/>
      <c r="TNZ13" s="246"/>
      <c r="TOA13" s="246"/>
      <c r="TOB13" s="246"/>
      <c r="TOC13" s="246"/>
      <c r="TOD13" s="246"/>
      <c r="TOE13" s="246"/>
      <c r="TOF13" s="246"/>
      <c r="TOG13" s="246"/>
      <c r="TOH13" s="246"/>
      <c r="TOI13" s="246"/>
      <c r="TOJ13" s="246"/>
      <c r="TOK13" s="246"/>
      <c r="TOL13" s="246"/>
      <c r="TOM13" s="246"/>
      <c r="TON13" s="246"/>
      <c r="TOO13" s="246"/>
      <c r="TOP13" s="246"/>
      <c r="TOQ13" s="246"/>
      <c r="TOR13" s="246"/>
      <c r="TOS13" s="246"/>
      <c r="TOT13" s="246"/>
      <c r="TOU13" s="246"/>
      <c r="TOV13" s="246"/>
      <c r="TOW13" s="246"/>
      <c r="TOX13" s="246"/>
      <c r="TOY13" s="246"/>
      <c r="TOZ13" s="246"/>
      <c r="TPA13" s="246"/>
      <c r="TPB13" s="246"/>
      <c r="TPC13" s="246"/>
      <c r="TPD13" s="246"/>
      <c r="TPE13" s="246"/>
      <c r="TPF13" s="246"/>
      <c r="TPG13" s="246"/>
      <c r="TPH13" s="246"/>
      <c r="TPI13" s="246"/>
      <c r="TPJ13" s="246"/>
      <c r="TPK13" s="246"/>
      <c r="TPL13" s="246"/>
      <c r="TPM13" s="246"/>
      <c r="TPN13" s="246"/>
      <c r="TPO13" s="246"/>
      <c r="TPP13" s="246"/>
      <c r="TPQ13" s="246"/>
      <c r="TPR13" s="246"/>
      <c r="TPS13" s="246"/>
      <c r="TPT13" s="246"/>
      <c r="TPU13" s="246"/>
      <c r="TPV13" s="246"/>
      <c r="TPW13" s="246"/>
      <c r="TPX13" s="246"/>
      <c r="TPY13" s="246"/>
      <c r="TPZ13" s="246"/>
      <c r="TQA13" s="246"/>
      <c r="TQB13" s="246"/>
      <c r="TQC13" s="246"/>
      <c r="TQD13" s="246"/>
      <c r="TQE13" s="246"/>
      <c r="TQF13" s="246"/>
      <c r="TQG13" s="246"/>
      <c r="TQH13" s="246"/>
      <c r="TQI13" s="246"/>
      <c r="TQJ13" s="246"/>
      <c r="TQK13" s="246"/>
      <c r="TQL13" s="246"/>
      <c r="TQM13" s="246"/>
      <c r="TQN13" s="246"/>
      <c r="TQO13" s="246"/>
      <c r="TQP13" s="246"/>
      <c r="TQQ13" s="246"/>
      <c r="TQR13" s="246"/>
      <c r="TQS13" s="246"/>
      <c r="TQT13" s="246"/>
      <c r="TQU13" s="246"/>
      <c r="TQV13" s="246"/>
      <c r="TQW13" s="246"/>
      <c r="TQX13" s="246"/>
      <c r="TQY13" s="246"/>
      <c r="TQZ13" s="246"/>
      <c r="TRA13" s="246"/>
      <c r="TRB13" s="246"/>
      <c r="TRC13" s="246"/>
      <c r="TRD13" s="246"/>
      <c r="TRE13" s="246"/>
      <c r="TRF13" s="246"/>
      <c r="TRG13" s="246"/>
      <c r="TRH13" s="246"/>
      <c r="TRI13" s="246"/>
      <c r="TRJ13" s="246"/>
      <c r="TRK13" s="246"/>
      <c r="TRL13" s="246"/>
      <c r="TRM13" s="246"/>
      <c r="TRN13" s="246"/>
      <c r="TRO13" s="246"/>
      <c r="TRP13" s="246"/>
      <c r="TRQ13" s="246"/>
      <c r="TRR13" s="246"/>
      <c r="TRS13" s="246"/>
      <c r="TRT13" s="246"/>
      <c r="TRU13" s="246"/>
      <c r="TRV13" s="246"/>
      <c r="TRW13" s="246"/>
      <c r="TRX13" s="246"/>
      <c r="TRY13" s="246"/>
      <c r="TRZ13" s="246"/>
      <c r="TSA13" s="246"/>
      <c r="TSB13" s="246"/>
      <c r="TSC13" s="246"/>
      <c r="TSD13" s="246"/>
      <c r="TSE13" s="246"/>
      <c r="TSF13" s="246"/>
      <c r="TSG13" s="246"/>
      <c r="TSH13" s="246"/>
      <c r="TSI13" s="246"/>
      <c r="TSJ13" s="246"/>
      <c r="TSK13" s="246"/>
      <c r="TSL13" s="246"/>
      <c r="TSM13" s="246"/>
      <c r="TSN13" s="246"/>
      <c r="TSO13" s="246"/>
      <c r="TSP13" s="246"/>
      <c r="TSQ13" s="246"/>
      <c r="TSR13" s="246"/>
      <c r="TSS13" s="246"/>
      <c r="TST13" s="246"/>
      <c r="TSU13" s="246"/>
      <c r="TSV13" s="246"/>
      <c r="TSW13" s="246"/>
      <c r="TSX13" s="246"/>
      <c r="TSY13" s="246"/>
      <c r="TSZ13" s="246"/>
      <c r="TTA13" s="246"/>
      <c r="TTB13" s="246"/>
      <c r="TTC13" s="246"/>
      <c r="TTD13" s="246"/>
      <c r="TTE13" s="246"/>
      <c r="TTF13" s="246"/>
      <c r="TTG13" s="246"/>
      <c r="TTH13" s="246"/>
      <c r="TTI13" s="246"/>
      <c r="TTJ13" s="246"/>
      <c r="TTK13" s="246"/>
      <c r="TTL13" s="246"/>
      <c r="TTM13" s="246"/>
      <c r="TTN13" s="246"/>
      <c r="TTO13" s="246"/>
      <c r="TTP13" s="246"/>
      <c r="TTQ13" s="246"/>
      <c r="TTR13" s="246"/>
      <c r="TTS13" s="246"/>
      <c r="TTT13" s="246"/>
      <c r="TTU13" s="246"/>
      <c r="TTV13" s="246"/>
      <c r="TTW13" s="246"/>
      <c r="TTX13" s="246"/>
      <c r="TTY13" s="246"/>
      <c r="TTZ13" s="246"/>
      <c r="TUA13" s="246"/>
      <c r="TUB13" s="246"/>
      <c r="TUC13" s="246"/>
      <c r="TUD13" s="246"/>
      <c r="TUE13" s="246"/>
      <c r="TUF13" s="246"/>
      <c r="TUG13" s="246"/>
      <c r="TUH13" s="246"/>
      <c r="TUI13" s="246"/>
      <c r="TUJ13" s="246"/>
      <c r="TUK13" s="246"/>
      <c r="TUL13" s="246"/>
      <c r="TUM13" s="246"/>
      <c r="TUN13" s="246"/>
      <c r="TUO13" s="246"/>
      <c r="TUP13" s="246"/>
      <c r="TUQ13" s="246"/>
      <c r="TUR13" s="246"/>
      <c r="TUS13" s="246"/>
      <c r="TUT13" s="246"/>
      <c r="TUU13" s="246"/>
      <c r="TUV13" s="246"/>
      <c r="TUW13" s="246"/>
      <c r="TUX13" s="246"/>
      <c r="TUY13" s="246"/>
      <c r="TUZ13" s="246"/>
      <c r="TVA13" s="246"/>
      <c r="TVB13" s="246"/>
      <c r="TVC13" s="246"/>
      <c r="TVD13" s="246"/>
      <c r="TVE13" s="246"/>
      <c r="TVF13" s="246"/>
      <c r="TVG13" s="246"/>
      <c r="TVH13" s="246"/>
      <c r="TVI13" s="246"/>
      <c r="TVJ13" s="246"/>
      <c r="TVK13" s="246"/>
      <c r="TVL13" s="246"/>
      <c r="TVM13" s="246"/>
      <c r="TVN13" s="246"/>
      <c r="TVO13" s="246"/>
      <c r="TVP13" s="246"/>
      <c r="TVQ13" s="246"/>
      <c r="TVR13" s="246"/>
      <c r="TVS13" s="246"/>
      <c r="TVT13" s="246"/>
      <c r="TVU13" s="246"/>
      <c r="TVV13" s="246"/>
      <c r="TVW13" s="246"/>
      <c r="TVX13" s="246"/>
      <c r="TVY13" s="246"/>
      <c r="TVZ13" s="246"/>
      <c r="TWA13" s="246"/>
      <c r="TWB13" s="246"/>
      <c r="TWC13" s="246"/>
      <c r="TWD13" s="246"/>
      <c r="TWE13" s="246"/>
      <c r="TWF13" s="246"/>
      <c r="TWG13" s="246"/>
      <c r="TWH13" s="246"/>
      <c r="TWI13" s="246"/>
      <c r="TWJ13" s="246"/>
      <c r="TWK13" s="246"/>
      <c r="TWL13" s="246"/>
      <c r="TWM13" s="246"/>
      <c r="TWN13" s="246"/>
      <c r="TWO13" s="246"/>
      <c r="TWP13" s="246"/>
      <c r="TWQ13" s="246"/>
      <c r="TWR13" s="246"/>
      <c r="TWS13" s="246"/>
      <c r="TWT13" s="246"/>
      <c r="TWU13" s="246"/>
      <c r="TWV13" s="246"/>
      <c r="TWW13" s="246"/>
      <c r="TWX13" s="246"/>
      <c r="TWY13" s="246"/>
      <c r="TWZ13" s="246"/>
      <c r="TXA13" s="246"/>
      <c r="TXB13" s="246"/>
      <c r="TXC13" s="246"/>
      <c r="TXD13" s="246"/>
      <c r="TXE13" s="246"/>
      <c r="TXF13" s="246"/>
      <c r="TXG13" s="246"/>
      <c r="TXH13" s="246"/>
      <c r="TXI13" s="246"/>
      <c r="TXJ13" s="246"/>
      <c r="TXK13" s="246"/>
      <c r="TXL13" s="246"/>
      <c r="TXM13" s="246"/>
      <c r="TXN13" s="246"/>
      <c r="TXO13" s="246"/>
      <c r="TXP13" s="246"/>
      <c r="TXQ13" s="246"/>
      <c r="TXR13" s="246"/>
      <c r="TXS13" s="246"/>
      <c r="TXT13" s="246"/>
      <c r="TXU13" s="246"/>
      <c r="TXV13" s="246"/>
      <c r="TXW13" s="246"/>
      <c r="TXX13" s="246"/>
      <c r="TXY13" s="246"/>
      <c r="TXZ13" s="246"/>
      <c r="TYA13" s="246"/>
      <c r="TYB13" s="246"/>
      <c r="TYC13" s="246"/>
      <c r="TYD13" s="246"/>
      <c r="TYE13" s="246"/>
      <c r="TYF13" s="246"/>
      <c r="TYG13" s="246"/>
      <c r="TYH13" s="246"/>
      <c r="TYI13" s="246"/>
      <c r="TYJ13" s="246"/>
      <c r="TYK13" s="246"/>
      <c r="TYL13" s="246"/>
      <c r="TYM13" s="246"/>
      <c r="TYN13" s="246"/>
      <c r="TYO13" s="246"/>
      <c r="TYP13" s="246"/>
      <c r="TYQ13" s="246"/>
      <c r="TYR13" s="246"/>
      <c r="TYS13" s="246"/>
      <c r="TYT13" s="246"/>
      <c r="TYU13" s="246"/>
      <c r="TYV13" s="246"/>
      <c r="TYW13" s="246"/>
      <c r="TYX13" s="246"/>
      <c r="TYY13" s="246"/>
      <c r="TYZ13" s="246"/>
      <c r="TZA13" s="246"/>
      <c r="TZB13" s="246"/>
      <c r="TZC13" s="246"/>
      <c r="TZD13" s="246"/>
      <c r="TZE13" s="246"/>
      <c r="TZF13" s="246"/>
      <c r="TZG13" s="246"/>
      <c r="TZH13" s="246"/>
      <c r="TZI13" s="246"/>
      <c r="TZJ13" s="246"/>
      <c r="TZK13" s="246"/>
      <c r="TZL13" s="246"/>
      <c r="TZM13" s="246"/>
      <c r="TZN13" s="246"/>
      <c r="TZO13" s="246"/>
      <c r="TZP13" s="246"/>
      <c r="TZQ13" s="246"/>
      <c r="TZR13" s="246"/>
      <c r="TZS13" s="246"/>
      <c r="TZT13" s="246"/>
      <c r="TZU13" s="246"/>
      <c r="TZV13" s="246"/>
      <c r="TZW13" s="246"/>
      <c r="TZX13" s="246"/>
      <c r="TZY13" s="246"/>
      <c r="TZZ13" s="246"/>
      <c r="UAA13" s="246"/>
      <c r="UAB13" s="246"/>
      <c r="UAC13" s="246"/>
      <c r="UAD13" s="246"/>
      <c r="UAE13" s="246"/>
      <c r="UAF13" s="246"/>
      <c r="UAG13" s="246"/>
      <c r="UAH13" s="246"/>
      <c r="UAI13" s="246"/>
      <c r="UAJ13" s="246"/>
      <c r="UAK13" s="246"/>
      <c r="UAL13" s="246"/>
      <c r="UAM13" s="246"/>
      <c r="UAN13" s="246"/>
      <c r="UAO13" s="246"/>
      <c r="UAP13" s="246"/>
      <c r="UAQ13" s="246"/>
      <c r="UAR13" s="246"/>
      <c r="UAS13" s="246"/>
      <c r="UAT13" s="246"/>
      <c r="UAU13" s="246"/>
      <c r="UAV13" s="246"/>
      <c r="UAW13" s="246"/>
      <c r="UAX13" s="246"/>
      <c r="UAY13" s="246"/>
      <c r="UAZ13" s="246"/>
      <c r="UBA13" s="246"/>
      <c r="UBB13" s="246"/>
      <c r="UBC13" s="246"/>
      <c r="UBD13" s="246"/>
      <c r="UBE13" s="246"/>
      <c r="UBF13" s="246"/>
      <c r="UBG13" s="246"/>
      <c r="UBH13" s="246"/>
      <c r="UBI13" s="246"/>
      <c r="UBJ13" s="246"/>
      <c r="UBK13" s="246"/>
      <c r="UBL13" s="246"/>
      <c r="UBM13" s="246"/>
      <c r="UBN13" s="246"/>
      <c r="UBO13" s="246"/>
      <c r="UBP13" s="246"/>
      <c r="UBQ13" s="246"/>
      <c r="UBR13" s="246"/>
      <c r="UBS13" s="246"/>
      <c r="UBT13" s="246"/>
      <c r="UBU13" s="246"/>
      <c r="UBV13" s="246"/>
      <c r="UBW13" s="246"/>
      <c r="UBX13" s="246"/>
      <c r="UBY13" s="246"/>
      <c r="UBZ13" s="246"/>
      <c r="UCA13" s="246"/>
      <c r="UCB13" s="246"/>
      <c r="UCC13" s="246"/>
      <c r="UCD13" s="246"/>
      <c r="UCE13" s="246"/>
      <c r="UCF13" s="246"/>
      <c r="UCG13" s="246"/>
      <c r="UCH13" s="246"/>
      <c r="UCI13" s="246"/>
      <c r="UCJ13" s="246"/>
      <c r="UCK13" s="246"/>
      <c r="UCL13" s="246"/>
      <c r="UCM13" s="246"/>
      <c r="UCN13" s="246"/>
      <c r="UCO13" s="246"/>
      <c r="UCP13" s="246"/>
      <c r="UCQ13" s="246"/>
      <c r="UCR13" s="246"/>
      <c r="UCS13" s="246"/>
      <c r="UCT13" s="246"/>
      <c r="UCU13" s="246"/>
      <c r="UCV13" s="246"/>
      <c r="UCW13" s="246"/>
      <c r="UCX13" s="246"/>
      <c r="UCY13" s="246"/>
      <c r="UCZ13" s="246"/>
      <c r="UDA13" s="246"/>
      <c r="UDB13" s="246"/>
      <c r="UDC13" s="246"/>
      <c r="UDD13" s="246"/>
      <c r="UDE13" s="246"/>
      <c r="UDF13" s="246"/>
      <c r="UDG13" s="246"/>
      <c r="UDH13" s="246"/>
      <c r="UDI13" s="246"/>
      <c r="UDJ13" s="246"/>
      <c r="UDK13" s="246"/>
      <c r="UDL13" s="246"/>
      <c r="UDM13" s="246"/>
      <c r="UDN13" s="246"/>
      <c r="UDO13" s="246"/>
      <c r="UDP13" s="246"/>
      <c r="UDQ13" s="246"/>
      <c r="UDR13" s="246"/>
      <c r="UDS13" s="246"/>
      <c r="UDT13" s="246"/>
      <c r="UDU13" s="246"/>
      <c r="UDV13" s="246"/>
      <c r="UDW13" s="246"/>
      <c r="UDX13" s="246"/>
      <c r="UDY13" s="246"/>
      <c r="UDZ13" s="246"/>
      <c r="UEA13" s="246"/>
      <c r="UEB13" s="246"/>
      <c r="UEC13" s="246"/>
      <c r="UED13" s="246"/>
      <c r="UEE13" s="246"/>
      <c r="UEF13" s="246"/>
      <c r="UEG13" s="246"/>
      <c r="UEH13" s="246"/>
      <c r="UEI13" s="246"/>
      <c r="UEJ13" s="246"/>
      <c r="UEK13" s="246"/>
      <c r="UEL13" s="246"/>
      <c r="UEM13" s="246"/>
      <c r="UEN13" s="246"/>
      <c r="UEO13" s="246"/>
      <c r="UEP13" s="246"/>
      <c r="UEQ13" s="246"/>
      <c r="UER13" s="246"/>
      <c r="UES13" s="246"/>
      <c r="UET13" s="246"/>
      <c r="UEU13" s="246"/>
      <c r="UEV13" s="246"/>
      <c r="UEW13" s="246"/>
      <c r="UEX13" s="246"/>
      <c r="UEY13" s="246"/>
      <c r="UEZ13" s="246"/>
      <c r="UFA13" s="246"/>
      <c r="UFB13" s="246"/>
      <c r="UFC13" s="246"/>
      <c r="UFD13" s="246"/>
      <c r="UFE13" s="246"/>
      <c r="UFF13" s="246"/>
      <c r="UFG13" s="246"/>
      <c r="UFH13" s="246"/>
      <c r="UFI13" s="246"/>
      <c r="UFJ13" s="246"/>
      <c r="UFK13" s="246"/>
      <c r="UFL13" s="246"/>
      <c r="UFM13" s="246"/>
      <c r="UFN13" s="246"/>
      <c r="UFO13" s="246"/>
      <c r="UFP13" s="246"/>
      <c r="UFQ13" s="246"/>
      <c r="UFR13" s="246"/>
      <c r="UFS13" s="246"/>
      <c r="UFT13" s="246"/>
      <c r="UFU13" s="246"/>
      <c r="UFV13" s="246"/>
      <c r="UFW13" s="246"/>
      <c r="UFX13" s="246"/>
      <c r="UFY13" s="246"/>
      <c r="UFZ13" s="246"/>
      <c r="UGA13" s="246"/>
      <c r="UGB13" s="246"/>
      <c r="UGC13" s="246"/>
      <c r="UGD13" s="246"/>
      <c r="UGE13" s="246"/>
      <c r="UGF13" s="246"/>
      <c r="UGG13" s="246"/>
      <c r="UGH13" s="246"/>
      <c r="UGI13" s="246"/>
      <c r="UGJ13" s="246"/>
      <c r="UGK13" s="246"/>
      <c r="UGL13" s="246"/>
      <c r="UGM13" s="246"/>
      <c r="UGN13" s="246"/>
      <c r="UGO13" s="246"/>
      <c r="UGP13" s="246"/>
      <c r="UGQ13" s="246"/>
      <c r="UGR13" s="246"/>
      <c r="UGS13" s="246"/>
      <c r="UGT13" s="246"/>
      <c r="UGU13" s="246"/>
      <c r="UGV13" s="246"/>
      <c r="UGW13" s="246"/>
      <c r="UGX13" s="246"/>
      <c r="UGY13" s="246"/>
      <c r="UGZ13" s="246"/>
      <c r="UHA13" s="246"/>
      <c r="UHB13" s="246"/>
      <c r="UHC13" s="246"/>
      <c r="UHD13" s="246"/>
      <c r="UHE13" s="246"/>
      <c r="UHF13" s="246"/>
      <c r="UHG13" s="246"/>
      <c r="UHH13" s="246"/>
      <c r="UHI13" s="246"/>
      <c r="UHJ13" s="246"/>
      <c r="UHK13" s="246"/>
      <c r="UHL13" s="246"/>
      <c r="UHM13" s="246"/>
      <c r="UHN13" s="246"/>
      <c r="UHO13" s="246"/>
      <c r="UHP13" s="246"/>
      <c r="UHQ13" s="246"/>
      <c r="UHR13" s="246"/>
      <c r="UHS13" s="246"/>
      <c r="UHT13" s="246"/>
      <c r="UHU13" s="246"/>
      <c r="UHV13" s="246"/>
      <c r="UHW13" s="246"/>
      <c r="UHX13" s="246"/>
      <c r="UHY13" s="246"/>
      <c r="UHZ13" s="246"/>
      <c r="UIA13" s="246"/>
      <c r="UIB13" s="246"/>
      <c r="UIC13" s="246"/>
      <c r="UID13" s="246"/>
      <c r="UIE13" s="246"/>
      <c r="UIF13" s="246"/>
      <c r="UIG13" s="246"/>
      <c r="UIH13" s="246"/>
      <c r="UII13" s="246"/>
      <c r="UIJ13" s="246"/>
      <c r="UIK13" s="246"/>
      <c r="UIL13" s="246"/>
      <c r="UIM13" s="246"/>
      <c r="UIN13" s="246"/>
      <c r="UIO13" s="246"/>
      <c r="UIP13" s="246"/>
      <c r="UIQ13" s="246"/>
      <c r="UIR13" s="246"/>
      <c r="UIS13" s="246"/>
      <c r="UIT13" s="246"/>
      <c r="UIU13" s="246"/>
      <c r="UIV13" s="246"/>
      <c r="UIW13" s="246"/>
      <c r="UIX13" s="246"/>
      <c r="UIY13" s="246"/>
      <c r="UIZ13" s="246"/>
      <c r="UJA13" s="246"/>
      <c r="UJB13" s="246"/>
      <c r="UJC13" s="246"/>
      <c r="UJD13" s="246"/>
      <c r="UJE13" s="246"/>
      <c r="UJF13" s="246"/>
      <c r="UJG13" s="246"/>
      <c r="UJH13" s="246"/>
      <c r="UJI13" s="246"/>
      <c r="UJJ13" s="246"/>
      <c r="UJK13" s="246"/>
      <c r="UJL13" s="246"/>
      <c r="UJM13" s="246"/>
      <c r="UJN13" s="246"/>
      <c r="UJO13" s="246"/>
      <c r="UJP13" s="246"/>
      <c r="UJQ13" s="246"/>
      <c r="UJR13" s="246"/>
      <c r="UJS13" s="246"/>
      <c r="UJT13" s="246"/>
      <c r="UJU13" s="246"/>
      <c r="UJV13" s="246"/>
      <c r="UJW13" s="246"/>
      <c r="UJX13" s="246"/>
      <c r="UJY13" s="246"/>
      <c r="UJZ13" s="246"/>
      <c r="UKA13" s="246"/>
      <c r="UKB13" s="246"/>
      <c r="UKC13" s="246"/>
      <c r="UKD13" s="246"/>
      <c r="UKE13" s="246"/>
      <c r="UKF13" s="246"/>
      <c r="UKG13" s="246"/>
      <c r="UKH13" s="246"/>
      <c r="UKI13" s="246"/>
      <c r="UKJ13" s="246"/>
      <c r="UKK13" s="246"/>
      <c r="UKL13" s="246"/>
      <c r="UKM13" s="246"/>
      <c r="UKN13" s="246"/>
      <c r="UKO13" s="246"/>
      <c r="UKP13" s="246"/>
      <c r="UKQ13" s="246"/>
      <c r="UKR13" s="246"/>
      <c r="UKS13" s="246"/>
      <c r="UKT13" s="246"/>
      <c r="UKU13" s="246"/>
      <c r="UKV13" s="246"/>
      <c r="UKW13" s="246"/>
      <c r="UKX13" s="246"/>
      <c r="UKY13" s="246"/>
      <c r="UKZ13" s="246"/>
      <c r="ULA13" s="246"/>
      <c r="ULB13" s="246"/>
      <c r="ULC13" s="246"/>
      <c r="ULD13" s="246"/>
      <c r="ULE13" s="246"/>
      <c r="ULF13" s="246"/>
      <c r="ULG13" s="246"/>
      <c r="ULH13" s="246"/>
      <c r="ULI13" s="246"/>
      <c r="ULJ13" s="246"/>
      <c r="ULK13" s="246"/>
      <c r="ULL13" s="246"/>
      <c r="ULM13" s="246"/>
      <c r="ULN13" s="246"/>
      <c r="ULO13" s="246"/>
      <c r="ULP13" s="246"/>
      <c r="ULQ13" s="246"/>
      <c r="ULR13" s="246"/>
      <c r="ULS13" s="246"/>
      <c r="ULT13" s="246"/>
      <c r="ULU13" s="246"/>
      <c r="ULV13" s="246"/>
      <c r="ULW13" s="246"/>
      <c r="ULX13" s="246"/>
      <c r="ULY13" s="246"/>
      <c r="ULZ13" s="246"/>
      <c r="UMA13" s="246"/>
      <c r="UMB13" s="246"/>
      <c r="UMC13" s="246"/>
      <c r="UMD13" s="246"/>
      <c r="UME13" s="246"/>
      <c r="UMF13" s="246"/>
      <c r="UMG13" s="246"/>
      <c r="UMH13" s="246"/>
      <c r="UMI13" s="246"/>
      <c r="UMJ13" s="246"/>
      <c r="UMK13" s="246"/>
      <c r="UML13" s="246"/>
      <c r="UMM13" s="246"/>
      <c r="UMN13" s="246"/>
      <c r="UMO13" s="246"/>
      <c r="UMP13" s="246"/>
      <c r="UMQ13" s="246"/>
      <c r="UMR13" s="246"/>
      <c r="UMS13" s="246"/>
      <c r="UMT13" s="246"/>
      <c r="UMU13" s="246"/>
      <c r="UMV13" s="246"/>
      <c r="UMW13" s="246"/>
      <c r="UMX13" s="246"/>
      <c r="UMY13" s="246"/>
      <c r="UMZ13" s="246"/>
      <c r="UNA13" s="246"/>
      <c r="UNB13" s="246"/>
      <c r="UNC13" s="246"/>
      <c r="UND13" s="246"/>
      <c r="UNE13" s="246"/>
      <c r="UNF13" s="246"/>
      <c r="UNG13" s="246"/>
      <c r="UNH13" s="246"/>
      <c r="UNI13" s="246"/>
      <c r="UNJ13" s="246"/>
      <c r="UNK13" s="246"/>
      <c r="UNL13" s="246"/>
      <c r="UNM13" s="246"/>
      <c r="UNN13" s="246"/>
      <c r="UNO13" s="246"/>
      <c r="UNP13" s="246"/>
      <c r="UNQ13" s="246"/>
      <c r="UNR13" s="246"/>
      <c r="UNS13" s="246"/>
      <c r="UNT13" s="246"/>
      <c r="UNU13" s="246"/>
      <c r="UNV13" s="246"/>
      <c r="UNW13" s="246"/>
      <c r="UNX13" s="246"/>
      <c r="UNY13" s="246"/>
      <c r="UNZ13" s="246"/>
      <c r="UOA13" s="246"/>
      <c r="UOB13" s="246"/>
      <c r="UOC13" s="246"/>
      <c r="UOD13" s="246"/>
      <c r="UOE13" s="246"/>
      <c r="UOF13" s="246"/>
      <c r="UOG13" s="246"/>
      <c r="UOH13" s="246"/>
      <c r="UOI13" s="246"/>
      <c r="UOJ13" s="246"/>
      <c r="UOK13" s="246"/>
      <c r="UOL13" s="246"/>
      <c r="UOM13" s="246"/>
      <c r="UON13" s="246"/>
      <c r="UOO13" s="246"/>
      <c r="UOP13" s="246"/>
      <c r="UOQ13" s="246"/>
      <c r="UOR13" s="246"/>
      <c r="UOS13" s="246"/>
      <c r="UOT13" s="246"/>
      <c r="UOU13" s="246"/>
      <c r="UOV13" s="246"/>
      <c r="UOW13" s="246"/>
      <c r="UOX13" s="246"/>
      <c r="UOY13" s="246"/>
      <c r="UOZ13" s="246"/>
      <c r="UPA13" s="246"/>
      <c r="UPB13" s="246"/>
      <c r="UPC13" s="246"/>
      <c r="UPD13" s="246"/>
      <c r="UPE13" s="246"/>
      <c r="UPF13" s="246"/>
      <c r="UPG13" s="246"/>
      <c r="UPH13" s="246"/>
      <c r="UPI13" s="246"/>
      <c r="UPJ13" s="246"/>
      <c r="UPK13" s="246"/>
      <c r="UPL13" s="246"/>
      <c r="UPM13" s="246"/>
      <c r="UPN13" s="246"/>
      <c r="UPO13" s="246"/>
      <c r="UPP13" s="246"/>
      <c r="UPQ13" s="246"/>
      <c r="UPR13" s="246"/>
      <c r="UPS13" s="246"/>
      <c r="UPT13" s="246"/>
      <c r="UPU13" s="246"/>
      <c r="UPV13" s="246"/>
      <c r="UPW13" s="246"/>
      <c r="UPX13" s="246"/>
      <c r="UPY13" s="246"/>
      <c r="UPZ13" s="246"/>
      <c r="UQA13" s="246"/>
      <c r="UQB13" s="246"/>
      <c r="UQC13" s="246"/>
      <c r="UQD13" s="246"/>
      <c r="UQE13" s="246"/>
      <c r="UQF13" s="246"/>
      <c r="UQG13" s="246"/>
      <c r="UQH13" s="246"/>
      <c r="UQI13" s="246"/>
      <c r="UQJ13" s="246"/>
      <c r="UQK13" s="246"/>
      <c r="UQL13" s="246"/>
      <c r="UQM13" s="246"/>
      <c r="UQN13" s="246"/>
      <c r="UQO13" s="246"/>
      <c r="UQP13" s="246"/>
      <c r="UQQ13" s="246"/>
      <c r="UQR13" s="246"/>
      <c r="UQS13" s="246"/>
      <c r="UQT13" s="246"/>
      <c r="UQU13" s="246"/>
      <c r="UQV13" s="246"/>
      <c r="UQW13" s="246"/>
      <c r="UQX13" s="246"/>
      <c r="UQY13" s="246"/>
      <c r="UQZ13" s="246"/>
      <c r="URA13" s="246"/>
      <c r="URB13" s="246"/>
      <c r="URC13" s="246"/>
      <c r="URD13" s="246"/>
      <c r="URE13" s="246"/>
      <c r="URF13" s="246"/>
      <c r="URG13" s="246"/>
      <c r="URH13" s="246"/>
      <c r="URI13" s="246"/>
      <c r="URJ13" s="246"/>
      <c r="URK13" s="246"/>
      <c r="URL13" s="246"/>
      <c r="URM13" s="246"/>
      <c r="URN13" s="246"/>
      <c r="URO13" s="246"/>
      <c r="URP13" s="246"/>
      <c r="URQ13" s="246"/>
      <c r="URR13" s="246"/>
      <c r="URS13" s="246"/>
      <c r="URT13" s="246"/>
      <c r="URU13" s="246"/>
      <c r="URV13" s="246"/>
      <c r="URW13" s="246"/>
      <c r="URX13" s="246"/>
      <c r="URY13" s="246"/>
      <c r="URZ13" s="246"/>
      <c r="USA13" s="246"/>
      <c r="USB13" s="246"/>
      <c r="USC13" s="246"/>
      <c r="USD13" s="246"/>
      <c r="USE13" s="246"/>
      <c r="USF13" s="246"/>
      <c r="USG13" s="246"/>
      <c r="USH13" s="246"/>
      <c r="USI13" s="246"/>
      <c r="USJ13" s="246"/>
      <c r="USK13" s="246"/>
      <c r="USL13" s="246"/>
      <c r="USM13" s="246"/>
      <c r="USN13" s="246"/>
      <c r="USO13" s="246"/>
      <c r="USP13" s="246"/>
      <c r="USQ13" s="246"/>
      <c r="USR13" s="246"/>
      <c r="USS13" s="246"/>
      <c r="UST13" s="246"/>
      <c r="USU13" s="246"/>
      <c r="USV13" s="246"/>
      <c r="USW13" s="246"/>
      <c r="USX13" s="246"/>
      <c r="USY13" s="246"/>
      <c r="USZ13" s="246"/>
      <c r="UTA13" s="246"/>
      <c r="UTB13" s="246"/>
      <c r="UTC13" s="246"/>
      <c r="UTD13" s="246"/>
      <c r="UTE13" s="246"/>
      <c r="UTF13" s="246"/>
      <c r="UTG13" s="246"/>
      <c r="UTH13" s="246"/>
      <c r="UTI13" s="246"/>
      <c r="UTJ13" s="246"/>
      <c r="UTK13" s="246"/>
      <c r="UTL13" s="246"/>
      <c r="UTM13" s="246"/>
      <c r="UTN13" s="246"/>
      <c r="UTO13" s="246"/>
      <c r="UTP13" s="246"/>
      <c r="UTQ13" s="246"/>
      <c r="UTR13" s="246"/>
      <c r="UTS13" s="246"/>
      <c r="UTT13" s="246"/>
      <c r="UTU13" s="246"/>
      <c r="UTV13" s="246"/>
      <c r="UTW13" s="246"/>
      <c r="UTX13" s="246"/>
      <c r="UTY13" s="246"/>
      <c r="UTZ13" s="246"/>
      <c r="UUA13" s="246"/>
      <c r="UUB13" s="246"/>
      <c r="UUC13" s="246"/>
      <c r="UUD13" s="246"/>
      <c r="UUE13" s="246"/>
      <c r="UUF13" s="246"/>
      <c r="UUG13" s="246"/>
      <c r="UUH13" s="246"/>
      <c r="UUI13" s="246"/>
      <c r="UUJ13" s="246"/>
      <c r="UUK13" s="246"/>
      <c r="UUL13" s="246"/>
      <c r="UUM13" s="246"/>
      <c r="UUN13" s="246"/>
      <c r="UUO13" s="246"/>
      <c r="UUP13" s="246"/>
      <c r="UUQ13" s="246"/>
      <c r="UUR13" s="246"/>
      <c r="UUS13" s="246"/>
      <c r="UUT13" s="246"/>
      <c r="UUU13" s="246"/>
      <c r="UUV13" s="246"/>
      <c r="UUW13" s="246"/>
      <c r="UUX13" s="246"/>
      <c r="UUY13" s="246"/>
      <c r="UUZ13" s="246"/>
      <c r="UVA13" s="246"/>
      <c r="UVB13" s="246"/>
      <c r="UVC13" s="246"/>
      <c r="UVD13" s="246"/>
      <c r="UVE13" s="246"/>
      <c r="UVF13" s="246"/>
      <c r="UVG13" s="246"/>
      <c r="UVH13" s="246"/>
      <c r="UVI13" s="246"/>
      <c r="UVJ13" s="246"/>
      <c r="UVK13" s="246"/>
      <c r="UVL13" s="246"/>
      <c r="UVM13" s="246"/>
      <c r="UVN13" s="246"/>
      <c r="UVO13" s="246"/>
      <c r="UVP13" s="246"/>
      <c r="UVQ13" s="246"/>
      <c r="UVR13" s="246"/>
      <c r="UVS13" s="246"/>
      <c r="UVT13" s="246"/>
      <c r="UVU13" s="246"/>
      <c r="UVV13" s="246"/>
      <c r="UVW13" s="246"/>
      <c r="UVX13" s="246"/>
      <c r="UVY13" s="246"/>
      <c r="UVZ13" s="246"/>
      <c r="UWA13" s="246"/>
      <c r="UWB13" s="246"/>
      <c r="UWC13" s="246"/>
      <c r="UWD13" s="246"/>
      <c r="UWE13" s="246"/>
      <c r="UWF13" s="246"/>
      <c r="UWG13" s="246"/>
      <c r="UWH13" s="246"/>
      <c r="UWI13" s="246"/>
      <c r="UWJ13" s="246"/>
      <c r="UWK13" s="246"/>
      <c r="UWL13" s="246"/>
      <c r="UWM13" s="246"/>
      <c r="UWN13" s="246"/>
      <c r="UWO13" s="246"/>
      <c r="UWP13" s="246"/>
      <c r="UWQ13" s="246"/>
      <c r="UWR13" s="246"/>
      <c r="UWS13" s="246"/>
      <c r="UWT13" s="246"/>
      <c r="UWU13" s="246"/>
      <c r="UWV13" s="246"/>
      <c r="UWW13" s="246"/>
      <c r="UWX13" s="246"/>
      <c r="UWY13" s="246"/>
      <c r="UWZ13" s="246"/>
      <c r="UXA13" s="246"/>
      <c r="UXB13" s="246"/>
      <c r="UXC13" s="246"/>
      <c r="UXD13" s="246"/>
      <c r="UXE13" s="246"/>
      <c r="UXF13" s="246"/>
      <c r="UXG13" s="246"/>
      <c r="UXH13" s="246"/>
      <c r="UXI13" s="246"/>
      <c r="UXJ13" s="246"/>
      <c r="UXK13" s="246"/>
      <c r="UXL13" s="246"/>
      <c r="UXM13" s="246"/>
      <c r="UXN13" s="246"/>
      <c r="UXO13" s="246"/>
      <c r="UXP13" s="246"/>
      <c r="UXQ13" s="246"/>
      <c r="UXR13" s="246"/>
      <c r="UXS13" s="246"/>
      <c r="UXT13" s="246"/>
      <c r="UXU13" s="246"/>
      <c r="UXV13" s="246"/>
      <c r="UXW13" s="246"/>
      <c r="UXX13" s="246"/>
      <c r="UXY13" s="246"/>
      <c r="UXZ13" s="246"/>
      <c r="UYA13" s="246"/>
      <c r="UYB13" s="246"/>
      <c r="UYC13" s="246"/>
      <c r="UYD13" s="246"/>
      <c r="UYE13" s="246"/>
      <c r="UYF13" s="246"/>
      <c r="UYG13" s="246"/>
      <c r="UYH13" s="246"/>
      <c r="UYI13" s="246"/>
      <c r="UYJ13" s="246"/>
      <c r="UYK13" s="246"/>
      <c r="UYL13" s="246"/>
      <c r="UYM13" s="246"/>
      <c r="UYN13" s="246"/>
      <c r="UYO13" s="246"/>
      <c r="UYP13" s="246"/>
      <c r="UYQ13" s="246"/>
      <c r="UYR13" s="246"/>
      <c r="UYS13" s="246"/>
      <c r="UYT13" s="246"/>
      <c r="UYU13" s="246"/>
      <c r="UYV13" s="246"/>
      <c r="UYW13" s="246"/>
      <c r="UYX13" s="246"/>
      <c r="UYY13" s="246"/>
      <c r="UYZ13" s="246"/>
      <c r="UZA13" s="246"/>
      <c r="UZB13" s="246"/>
      <c r="UZC13" s="246"/>
      <c r="UZD13" s="246"/>
      <c r="UZE13" s="246"/>
      <c r="UZF13" s="246"/>
      <c r="UZG13" s="246"/>
      <c r="UZH13" s="246"/>
      <c r="UZI13" s="246"/>
      <c r="UZJ13" s="246"/>
      <c r="UZK13" s="246"/>
      <c r="UZL13" s="246"/>
      <c r="UZM13" s="246"/>
      <c r="UZN13" s="246"/>
      <c r="UZO13" s="246"/>
      <c r="UZP13" s="246"/>
      <c r="UZQ13" s="246"/>
      <c r="UZR13" s="246"/>
      <c r="UZS13" s="246"/>
      <c r="UZT13" s="246"/>
      <c r="UZU13" s="246"/>
      <c r="UZV13" s="246"/>
      <c r="UZW13" s="246"/>
      <c r="UZX13" s="246"/>
      <c r="UZY13" s="246"/>
      <c r="UZZ13" s="246"/>
      <c r="VAA13" s="246"/>
      <c r="VAB13" s="246"/>
      <c r="VAC13" s="246"/>
      <c r="VAD13" s="246"/>
      <c r="VAE13" s="246"/>
      <c r="VAF13" s="246"/>
      <c r="VAG13" s="246"/>
      <c r="VAH13" s="246"/>
      <c r="VAI13" s="246"/>
      <c r="VAJ13" s="246"/>
      <c r="VAK13" s="246"/>
      <c r="VAL13" s="246"/>
      <c r="VAM13" s="246"/>
      <c r="VAN13" s="246"/>
      <c r="VAO13" s="246"/>
      <c r="VAP13" s="246"/>
      <c r="VAQ13" s="246"/>
      <c r="VAR13" s="246"/>
      <c r="VAS13" s="246"/>
      <c r="VAT13" s="246"/>
      <c r="VAU13" s="246"/>
      <c r="VAV13" s="246"/>
      <c r="VAW13" s="246"/>
      <c r="VAX13" s="246"/>
      <c r="VAY13" s="246"/>
      <c r="VAZ13" s="246"/>
      <c r="VBA13" s="246"/>
      <c r="VBB13" s="246"/>
      <c r="VBC13" s="246"/>
      <c r="VBD13" s="246"/>
      <c r="VBE13" s="246"/>
      <c r="VBF13" s="246"/>
      <c r="VBG13" s="246"/>
      <c r="VBH13" s="246"/>
      <c r="VBI13" s="246"/>
      <c r="VBJ13" s="246"/>
      <c r="VBK13" s="246"/>
      <c r="VBL13" s="246"/>
      <c r="VBM13" s="246"/>
      <c r="VBN13" s="246"/>
      <c r="VBO13" s="246"/>
      <c r="VBP13" s="246"/>
      <c r="VBQ13" s="246"/>
      <c r="VBR13" s="246"/>
      <c r="VBS13" s="246"/>
      <c r="VBT13" s="246"/>
      <c r="VBU13" s="246"/>
      <c r="VBV13" s="246"/>
      <c r="VBW13" s="246"/>
      <c r="VBX13" s="246"/>
      <c r="VBY13" s="246"/>
      <c r="VBZ13" s="246"/>
      <c r="VCA13" s="246"/>
      <c r="VCB13" s="246"/>
      <c r="VCC13" s="246"/>
      <c r="VCD13" s="246"/>
      <c r="VCE13" s="246"/>
      <c r="VCF13" s="246"/>
      <c r="VCG13" s="246"/>
      <c r="VCH13" s="246"/>
      <c r="VCI13" s="246"/>
      <c r="VCJ13" s="246"/>
      <c r="VCK13" s="246"/>
      <c r="VCL13" s="246"/>
      <c r="VCM13" s="246"/>
      <c r="VCN13" s="246"/>
      <c r="VCO13" s="246"/>
      <c r="VCP13" s="246"/>
      <c r="VCQ13" s="246"/>
      <c r="VCR13" s="246"/>
      <c r="VCS13" s="246"/>
      <c r="VCT13" s="246"/>
      <c r="VCU13" s="246"/>
      <c r="VCV13" s="246"/>
      <c r="VCW13" s="246"/>
      <c r="VCX13" s="246"/>
      <c r="VCY13" s="246"/>
      <c r="VCZ13" s="246"/>
      <c r="VDA13" s="246"/>
      <c r="VDB13" s="246"/>
      <c r="VDC13" s="246"/>
      <c r="VDD13" s="246"/>
      <c r="VDE13" s="246"/>
      <c r="VDF13" s="246"/>
      <c r="VDG13" s="246"/>
      <c r="VDH13" s="246"/>
      <c r="VDI13" s="246"/>
      <c r="VDJ13" s="246"/>
      <c r="VDK13" s="246"/>
      <c r="VDL13" s="246"/>
      <c r="VDM13" s="246"/>
      <c r="VDN13" s="246"/>
      <c r="VDO13" s="246"/>
      <c r="VDP13" s="246"/>
      <c r="VDQ13" s="246"/>
      <c r="VDR13" s="246"/>
      <c r="VDS13" s="246"/>
      <c r="VDT13" s="246"/>
      <c r="VDU13" s="246"/>
      <c r="VDV13" s="246"/>
      <c r="VDW13" s="246"/>
      <c r="VDX13" s="246"/>
      <c r="VDY13" s="246"/>
      <c r="VDZ13" s="246"/>
      <c r="VEA13" s="246"/>
      <c r="VEB13" s="246"/>
      <c r="VEC13" s="246"/>
      <c r="VED13" s="246"/>
      <c r="VEE13" s="246"/>
      <c r="VEF13" s="246"/>
      <c r="VEG13" s="246"/>
      <c r="VEH13" s="246"/>
      <c r="VEI13" s="246"/>
      <c r="VEJ13" s="246"/>
      <c r="VEK13" s="246"/>
      <c r="VEL13" s="246"/>
      <c r="VEM13" s="246"/>
      <c r="VEN13" s="246"/>
      <c r="VEO13" s="246"/>
      <c r="VEP13" s="246"/>
      <c r="VEQ13" s="246"/>
      <c r="VER13" s="246"/>
      <c r="VES13" s="246"/>
      <c r="VET13" s="246"/>
      <c r="VEU13" s="246"/>
      <c r="VEV13" s="246"/>
      <c r="VEW13" s="246"/>
      <c r="VEX13" s="246"/>
      <c r="VEY13" s="246"/>
      <c r="VEZ13" s="246"/>
      <c r="VFA13" s="246"/>
      <c r="VFB13" s="246"/>
      <c r="VFC13" s="246"/>
      <c r="VFD13" s="246"/>
      <c r="VFE13" s="246"/>
      <c r="VFF13" s="246"/>
      <c r="VFG13" s="246"/>
      <c r="VFH13" s="246"/>
      <c r="VFI13" s="246"/>
      <c r="VFJ13" s="246"/>
      <c r="VFK13" s="246"/>
      <c r="VFL13" s="246"/>
      <c r="VFM13" s="246"/>
      <c r="VFN13" s="246"/>
      <c r="VFO13" s="246"/>
      <c r="VFP13" s="246"/>
      <c r="VFQ13" s="246"/>
      <c r="VFR13" s="246"/>
      <c r="VFS13" s="246"/>
      <c r="VFT13" s="246"/>
      <c r="VFU13" s="246"/>
      <c r="VFV13" s="246"/>
      <c r="VFW13" s="246"/>
      <c r="VFX13" s="246"/>
      <c r="VFY13" s="246"/>
      <c r="VFZ13" s="246"/>
      <c r="VGA13" s="246"/>
      <c r="VGB13" s="246"/>
      <c r="VGC13" s="246"/>
      <c r="VGD13" s="246"/>
      <c r="VGE13" s="246"/>
      <c r="VGF13" s="246"/>
      <c r="VGG13" s="246"/>
      <c r="VGH13" s="246"/>
      <c r="VGI13" s="246"/>
      <c r="VGJ13" s="246"/>
      <c r="VGK13" s="246"/>
      <c r="VGL13" s="246"/>
      <c r="VGM13" s="246"/>
      <c r="VGN13" s="246"/>
      <c r="VGO13" s="246"/>
      <c r="VGP13" s="246"/>
      <c r="VGQ13" s="246"/>
      <c r="VGR13" s="246"/>
      <c r="VGS13" s="246"/>
      <c r="VGT13" s="246"/>
      <c r="VGU13" s="246"/>
      <c r="VGV13" s="246"/>
      <c r="VGW13" s="246"/>
      <c r="VGX13" s="246"/>
      <c r="VGY13" s="246"/>
      <c r="VGZ13" s="246"/>
      <c r="VHA13" s="246"/>
      <c r="VHB13" s="246"/>
      <c r="VHC13" s="246"/>
      <c r="VHD13" s="246"/>
      <c r="VHE13" s="246"/>
      <c r="VHF13" s="246"/>
      <c r="VHG13" s="246"/>
      <c r="VHH13" s="246"/>
      <c r="VHI13" s="246"/>
      <c r="VHJ13" s="246"/>
      <c r="VHK13" s="246"/>
      <c r="VHL13" s="246"/>
      <c r="VHM13" s="246"/>
      <c r="VHN13" s="246"/>
      <c r="VHO13" s="246"/>
      <c r="VHP13" s="246"/>
      <c r="VHQ13" s="246"/>
      <c r="VHR13" s="246"/>
      <c r="VHS13" s="246"/>
      <c r="VHT13" s="246"/>
      <c r="VHU13" s="246"/>
      <c r="VHV13" s="246"/>
      <c r="VHW13" s="246"/>
      <c r="VHX13" s="246"/>
      <c r="VHY13" s="246"/>
      <c r="VHZ13" s="246"/>
      <c r="VIA13" s="246"/>
      <c r="VIB13" s="246"/>
      <c r="VIC13" s="246"/>
      <c r="VID13" s="246"/>
      <c r="VIE13" s="246"/>
      <c r="VIF13" s="246"/>
      <c r="VIG13" s="246"/>
      <c r="VIH13" s="246"/>
      <c r="VII13" s="246"/>
      <c r="VIJ13" s="246"/>
      <c r="VIK13" s="246"/>
      <c r="VIL13" s="246"/>
      <c r="VIM13" s="246"/>
      <c r="VIN13" s="246"/>
      <c r="VIO13" s="246"/>
      <c r="VIP13" s="246"/>
      <c r="VIQ13" s="246"/>
      <c r="VIR13" s="246"/>
      <c r="VIS13" s="246"/>
      <c r="VIT13" s="246"/>
      <c r="VIU13" s="246"/>
      <c r="VIV13" s="246"/>
      <c r="VIW13" s="246"/>
      <c r="VIX13" s="246"/>
      <c r="VIY13" s="246"/>
      <c r="VIZ13" s="246"/>
      <c r="VJA13" s="246"/>
      <c r="VJB13" s="246"/>
      <c r="VJC13" s="246"/>
      <c r="VJD13" s="246"/>
      <c r="VJE13" s="246"/>
      <c r="VJF13" s="246"/>
      <c r="VJG13" s="246"/>
      <c r="VJH13" s="246"/>
      <c r="VJI13" s="246"/>
      <c r="VJJ13" s="246"/>
      <c r="VJK13" s="246"/>
      <c r="VJL13" s="246"/>
      <c r="VJM13" s="246"/>
      <c r="VJN13" s="246"/>
      <c r="VJO13" s="246"/>
      <c r="VJP13" s="246"/>
      <c r="VJQ13" s="246"/>
      <c r="VJR13" s="246"/>
      <c r="VJS13" s="246"/>
      <c r="VJT13" s="246"/>
      <c r="VJU13" s="246"/>
      <c r="VJV13" s="246"/>
      <c r="VJW13" s="246"/>
      <c r="VJX13" s="246"/>
      <c r="VJY13" s="246"/>
      <c r="VJZ13" s="246"/>
      <c r="VKA13" s="246"/>
      <c r="VKB13" s="246"/>
      <c r="VKC13" s="246"/>
      <c r="VKD13" s="246"/>
      <c r="VKE13" s="246"/>
      <c r="VKF13" s="246"/>
      <c r="VKG13" s="246"/>
      <c r="VKH13" s="246"/>
      <c r="VKI13" s="246"/>
      <c r="VKJ13" s="246"/>
      <c r="VKK13" s="246"/>
      <c r="VKL13" s="246"/>
      <c r="VKM13" s="246"/>
      <c r="VKN13" s="246"/>
      <c r="VKO13" s="246"/>
      <c r="VKP13" s="246"/>
      <c r="VKQ13" s="246"/>
      <c r="VKR13" s="246"/>
      <c r="VKS13" s="246"/>
      <c r="VKT13" s="246"/>
      <c r="VKU13" s="246"/>
      <c r="VKV13" s="246"/>
      <c r="VKW13" s="246"/>
      <c r="VKX13" s="246"/>
      <c r="VKY13" s="246"/>
      <c r="VKZ13" s="246"/>
      <c r="VLA13" s="246"/>
      <c r="VLB13" s="246"/>
      <c r="VLC13" s="246"/>
      <c r="VLD13" s="246"/>
      <c r="VLE13" s="246"/>
      <c r="VLF13" s="246"/>
      <c r="VLG13" s="246"/>
      <c r="VLH13" s="246"/>
      <c r="VLI13" s="246"/>
      <c r="VLJ13" s="246"/>
      <c r="VLK13" s="246"/>
      <c r="VLL13" s="246"/>
      <c r="VLM13" s="246"/>
      <c r="VLN13" s="246"/>
      <c r="VLO13" s="246"/>
      <c r="VLP13" s="246"/>
      <c r="VLQ13" s="246"/>
      <c r="VLR13" s="246"/>
      <c r="VLS13" s="246"/>
      <c r="VLT13" s="246"/>
      <c r="VLU13" s="246"/>
      <c r="VLV13" s="246"/>
      <c r="VLW13" s="246"/>
      <c r="VLX13" s="246"/>
      <c r="VLY13" s="246"/>
      <c r="VLZ13" s="246"/>
      <c r="VMA13" s="246"/>
      <c r="VMB13" s="246"/>
      <c r="VMC13" s="246"/>
      <c r="VMD13" s="246"/>
      <c r="VME13" s="246"/>
      <c r="VMF13" s="246"/>
      <c r="VMG13" s="246"/>
      <c r="VMH13" s="246"/>
      <c r="VMI13" s="246"/>
      <c r="VMJ13" s="246"/>
      <c r="VMK13" s="246"/>
      <c r="VML13" s="246"/>
      <c r="VMM13" s="246"/>
      <c r="VMN13" s="246"/>
      <c r="VMO13" s="246"/>
      <c r="VMP13" s="246"/>
      <c r="VMQ13" s="246"/>
      <c r="VMR13" s="246"/>
      <c r="VMS13" s="246"/>
      <c r="VMT13" s="246"/>
      <c r="VMU13" s="246"/>
      <c r="VMV13" s="246"/>
      <c r="VMW13" s="246"/>
      <c r="VMX13" s="246"/>
      <c r="VMY13" s="246"/>
      <c r="VMZ13" s="246"/>
      <c r="VNA13" s="246"/>
      <c r="VNB13" s="246"/>
      <c r="VNC13" s="246"/>
      <c r="VND13" s="246"/>
      <c r="VNE13" s="246"/>
      <c r="VNF13" s="246"/>
      <c r="VNG13" s="246"/>
      <c r="VNH13" s="246"/>
      <c r="VNI13" s="246"/>
      <c r="VNJ13" s="246"/>
      <c r="VNK13" s="246"/>
      <c r="VNL13" s="246"/>
      <c r="VNM13" s="246"/>
      <c r="VNN13" s="246"/>
      <c r="VNO13" s="246"/>
      <c r="VNP13" s="246"/>
      <c r="VNQ13" s="246"/>
      <c r="VNR13" s="246"/>
      <c r="VNS13" s="246"/>
      <c r="VNT13" s="246"/>
      <c r="VNU13" s="246"/>
      <c r="VNV13" s="246"/>
      <c r="VNW13" s="246"/>
      <c r="VNX13" s="246"/>
      <c r="VNY13" s="246"/>
      <c r="VNZ13" s="246"/>
      <c r="VOA13" s="246"/>
      <c r="VOB13" s="246"/>
      <c r="VOC13" s="246"/>
      <c r="VOD13" s="246"/>
      <c r="VOE13" s="246"/>
      <c r="VOF13" s="246"/>
      <c r="VOG13" s="246"/>
      <c r="VOH13" s="246"/>
      <c r="VOI13" s="246"/>
      <c r="VOJ13" s="246"/>
      <c r="VOK13" s="246"/>
      <c r="VOL13" s="246"/>
      <c r="VOM13" s="246"/>
      <c r="VON13" s="246"/>
      <c r="VOO13" s="246"/>
      <c r="VOP13" s="246"/>
      <c r="VOQ13" s="246"/>
      <c r="VOR13" s="246"/>
      <c r="VOS13" s="246"/>
      <c r="VOT13" s="246"/>
      <c r="VOU13" s="246"/>
      <c r="VOV13" s="246"/>
      <c r="VOW13" s="246"/>
      <c r="VOX13" s="246"/>
      <c r="VOY13" s="246"/>
      <c r="VOZ13" s="246"/>
      <c r="VPA13" s="246"/>
      <c r="VPB13" s="246"/>
      <c r="VPC13" s="246"/>
      <c r="VPD13" s="246"/>
      <c r="VPE13" s="246"/>
      <c r="VPF13" s="246"/>
      <c r="VPG13" s="246"/>
      <c r="VPH13" s="246"/>
      <c r="VPI13" s="246"/>
      <c r="VPJ13" s="246"/>
      <c r="VPK13" s="246"/>
      <c r="VPL13" s="246"/>
      <c r="VPM13" s="246"/>
      <c r="VPN13" s="246"/>
      <c r="VPO13" s="246"/>
      <c r="VPP13" s="246"/>
      <c r="VPQ13" s="246"/>
      <c r="VPR13" s="246"/>
      <c r="VPS13" s="246"/>
      <c r="VPT13" s="246"/>
      <c r="VPU13" s="246"/>
      <c r="VPV13" s="246"/>
      <c r="VPW13" s="246"/>
      <c r="VPX13" s="246"/>
      <c r="VPY13" s="246"/>
      <c r="VPZ13" s="246"/>
      <c r="VQA13" s="246"/>
      <c r="VQB13" s="246"/>
      <c r="VQC13" s="246"/>
      <c r="VQD13" s="246"/>
      <c r="VQE13" s="246"/>
      <c r="VQF13" s="246"/>
      <c r="VQG13" s="246"/>
      <c r="VQH13" s="246"/>
      <c r="VQI13" s="246"/>
      <c r="VQJ13" s="246"/>
      <c r="VQK13" s="246"/>
      <c r="VQL13" s="246"/>
      <c r="VQM13" s="246"/>
      <c r="VQN13" s="246"/>
      <c r="VQO13" s="246"/>
      <c r="VQP13" s="246"/>
      <c r="VQQ13" s="246"/>
      <c r="VQR13" s="246"/>
      <c r="VQS13" s="246"/>
      <c r="VQT13" s="246"/>
      <c r="VQU13" s="246"/>
      <c r="VQV13" s="246"/>
      <c r="VQW13" s="246"/>
      <c r="VQX13" s="246"/>
      <c r="VQY13" s="246"/>
      <c r="VQZ13" s="246"/>
      <c r="VRA13" s="246"/>
      <c r="VRB13" s="246"/>
      <c r="VRC13" s="246"/>
      <c r="VRD13" s="246"/>
      <c r="VRE13" s="246"/>
      <c r="VRF13" s="246"/>
      <c r="VRG13" s="246"/>
      <c r="VRH13" s="246"/>
      <c r="VRI13" s="246"/>
      <c r="VRJ13" s="246"/>
      <c r="VRK13" s="246"/>
      <c r="VRL13" s="246"/>
      <c r="VRM13" s="246"/>
      <c r="VRN13" s="246"/>
      <c r="VRO13" s="246"/>
      <c r="VRP13" s="246"/>
      <c r="VRQ13" s="246"/>
      <c r="VRR13" s="246"/>
      <c r="VRS13" s="246"/>
      <c r="VRT13" s="246"/>
      <c r="VRU13" s="246"/>
      <c r="VRV13" s="246"/>
      <c r="VRW13" s="246"/>
      <c r="VRX13" s="246"/>
      <c r="VRY13" s="246"/>
      <c r="VRZ13" s="246"/>
      <c r="VSA13" s="246"/>
      <c r="VSB13" s="246"/>
      <c r="VSC13" s="246"/>
      <c r="VSD13" s="246"/>
      <c r="VSE13" s="246"/>
      <c r="VSF13" s="246"/>
      <c r="VSG13" s="246"/>
      <c r="VSH13" s="246"/>
      <c r="VSI13" s="246"/>
      <c r="VSJ13" s="246"/>
      <c r="VSK13" s="246"/>
      <c r="VSL13" s="246"/>
      <c r="VSM13" s="246"/>
      <c r="VSN13" s="246"/>
      <c r="VSO13" s="246"/>
      <c r="VSP13" s="246"/>
      <c r="VSQ13" s="246"/>
      <c r="VSR13" s="246"/>
      <c r="VSS13" s="246"/>
      <c r="VST13" s="246"/>
      <c r="VSU13" s="246"/>
      <c r="VSV13" s="246"/>
      <c r="VSW13" s="246"/>
      <c r="VSX13" s="246"/>
      <c r="VSY13" s="246"/>
      <c r="VSZ13" s="246"/>
      <c r="VTA13" s="246"/>
      <c r="VTB13" s="246"/>
      <c r="VTC13" s="246"/>
      <c r="VTD13" s="246"/>
      <c r="VTE13" s="246"/>
      <c r="VTF13" s="246"/>
      <c r="VTG13" s="246"/>
      <c r="VTH13" s="246"/>
      <c r="VTI13" s="246"/>
      <c r="VTJ13" s="246"/>
      <c r="VTK13" s="246"/>
      <c r="VTL13" s="246"/>
      <c r="VTM13" s="246"/>
      <c r="VTN13" s="246"/>
      <c r="VTO13" s="246"/>
      <c r="VTP13" s="246"/>
      <c r="VTQ13" s="246"/>
      <c r="VTR13" s="246"/>
      <c r="VTS13" s="246"/>
      <c r="VTT13" s="246"/>
      <c r="VTU13" s="246"/>
      <c r="VTV13" s="246"/>
      <c r="VTW13" s="246"/>
      <c r="VTX13" s="246"/>
      <c r="VTY13" s="246"/>
      <c r="VTZ13" s="246"/>
      <c r="VUA13" s="246"/>
      <c r="VUB13" s="246"/>
      <c r="VUC13" s="246"/>
      <c r="VUD13" s="246"/>
      <c r="VUE13" s="246"/>
      <c r="VUF13" s="246"/>
      <c r="VUG13" s="246"/>
      <c r="VUH13" s="246"/>
      <c r="VUI13" s="246"/>
      <c r="VUJ13" s="246"/>
      <c r="VUK13" s="246"/>
      <c r="VUL13" s="246"/>
      <c r="VUM13" s="246"/>
      <c r="VUN13" s="246"/>
      <c r="VUO13" s="246"/>
      <c r="VUP13" s="246"/>
      <c r="VUQ13" s="246"/>
      <c r="VUR13" s="246"/>
      <c r="VUS13" s="246"/>
      <c r="VUT13" s="246"/>
      <c r="VUU13" s="246"/>
      <c r="VUV13" s="246"/>
      <c r="VUW13" s="246"/>
      <c r="VUX13" s="246"/>
      <c r="VUY13" s="246"/>
      <c r="VUZ13" s="246"/>
      <c r="VVA13" s="246"/>
      <c r="VVB13" s="246"/>
      <c r="VVC13" s="246"/>
      <c r="VVD13" s="246"/>
      <c r="VVE13" s="246"/>
      <c r="VVF13" s="246"/>
      <c r="VVG13" s="246"/>
      <c r="VVH13" s="246"/>
      <c r="VVI13" s="246"/>
      <c r="VVJ13" s="246"/>
      <c r="VVK13" s="246"/>
      <c r="VVL13" s="246"/>
      <c r="VVM13" s="246"/>
      <c r="VVN13" s="246"/>
      <c r="VVO13" s="246"/>
      <c r="VVP13" s="246"/>
      <c r="VVQ13" s="246"/>
      <c r="VVR13" s="246"/>
      <c r="VVS13" s="246"/>
      <c r="VVT13" s="246"/>
      <c r="VVU13" s="246"/>
      <c r="VVV13" s="246"/>
      <c r="VVW13" s="246"/>
      <c r="VVX13" s="246"/>
      <c r="VVY13" s="246"/>
      <c r="VVZ13" s="246"/>
      <c r="VWA13" s="246"/>
      <c r="VWB13" s="246"/>
      <c r="VWC13" s="246"/>
      <c r="VWD13" s="246"/>
      <c r="VWE13" s="246"/>
      <c r="VWF13" s="246"/>
      <c r="VWG13" s="246"/>
      <c r="VWH13" s="246"/>
      <c r="VWI13" s="246"/>
      <c r="VWJ13" s="246"/>
      <c r="VWK13" s="246"/>
      <c r="VWL13" s="246"/>
      <c r="VWM13" s="246"/>
      <c r="VWN13" s="246"/>
      <c r="VWO13" s="246"/>
      <c r="VWP13" s="246"/>
      <c r="VWQ13" s="246"/>
      <c r="VWR13" s="246"/>
      <c r="VWS13" s="246"/>
      <c r="VWT13" s="246"/>
      <c r="VWU13" s="246"/>
      <c r="VWV13" s="246"/>
      <c r="VWW13" s="246"/>
      <c r="VWX13" s="246"/>
      <c r="VWY13" s="246"/>
      <c r="VWZ13" s="246"/>
      <c r="VXA13" s="246"/>
      <c r="VXB13" s="246"/>
      <c r="VXC13" s="246"/>
      <c r="VXD13" s="246"/>
      <c r="VXE13" s="246"/>
      <c r="VXF13" s="246"/>
      <c r="VXG13" s="246"/>
      <c r="VXH13" s="246"/>
      <c r="VXI13" s="246"/>
      <c r="VXJ13" s="246"/>
      <c r="VXK13" s="246"/>
      <c r="VXL13" s="246"/>
      <c r="VXM13" s="246"/>
      <c r="VXN13" s="246"/>
      <c r="VXO13" s="246"/>
      <c r="VXP13" s="246"/>
      <c r="VXQ13" s="246"/>
      <c r="VXR13" s="246"/>
      <c r="VXS13" s="246"/>
      <c r="VXT13" s="246"/>
      <c r="VXU13" s="246"/>
      <c r="VXV13" s="246"/>
      <c r="VXW13" s="246"/>
      <c r="VXX13" s="246"/>
      <c r="VXY13" s="246"/>
      <c r="VXZ13" s="246"/>
      <c r="VYA13" s="246"/>
      <c r="VYB13" s="246"/>
      <c r="VYC13" s="246"/>
      <c r="VYD13" s="246"/>
      <c r="VYE13" s="246"/>
      <c r="VYF13" s="246"/>
      <c r="VYG13" s="246"/>
      <c r="VYH13" s="246"/>
      <c r="VYI13" s="246"/>
      <c r="VYJ13" s="246"/>
      <c r="VYK13" s="246"/>
      <c r="VYL13" s="246"/>
      <c r="VYM13" s="246"/>
      <c r="VYN13" s="246"/>
      <c r="VYO13" s="246"/>
      <c r="VYP13" s="246"/>
      <c r="VYQ13" s="246"/>
      <c r="VYR13" s="246"/>
      <c r="VYS13" s="246"/>
      <c r="VYT13" s="246"/>
      <c r="VYU13" s="246"/>
      <c r="VYV13" s="246"/>
      <c r="VYW13" s="246"/>
      <c r="VYX13" s="246"/>
      <c r="VYY13" s="246"/>
      <c r="VYZ13" s="246"/>
      <c r="VZA13" s="246"/>
      <c r="VZB13" s="246"/>
      <c r="VZC13" s="246"/>
      <c r="VZD13" s="246"/>
      <c r="VZE13" s="246"/>
      <c r="VZF13" s="246"/>
      <c r="VZG13" s="246"/>
      <c r="VZH13" s="246"/>
      <c r="VZI13" s="246"/>
      <c r="VZJ13" s="246"/>
      <c r="VZK13" s="246"/>
      <c r="VZL13" s="246"/>
      <c r="VZM13" s="246"/>
      <c r="VZN13" s="246"/>
      <c r="VZO13" s="246"/>
      <c r="VZP13" s="246"/>
      <c r="VZQ13" s="246"/>
      <c r="VZR13" s="246"/>
      <c r="VZS13" s="246"/>
      <c r="VZT13" s="246"/>
      <c r="VZU13" s="246"/>
      <c r="VZV13" s="246"/>
      <c r="VZW13" s="246"/>
      <c r="VZX13" s="246"/>
      <c r="VZY13" s="246"/>
      <c r="VZZ13" s="246"/>
      <c r="WAA13" s="246"/>
      <c r="WAB13" s="246"/>
      <c r="WAC13" s="246"/>
      <c r="WAD13" s="246"/>
      <c r="WAE13" s="246"/>
      <c r="WAF13" s="246"/>
      <c r="WAG13" s="246"/>
      <c r="WAH13" s="246"/>
      <c r="WAI13" s="246"/>
      <c r="WAJ13" s="246"/>
      <c r="WAK13" s="246"/>
      <c r="WAL13" s="246"/>
      <c r="WAM13" s="246"/>
      <c r="WAN13" s="246"/>
      <c r="WAO13" s="246"/>
      <c r="WAP13" s="246"/>
      <c r="WAQ13" s="246"/>
      <c r="WAR13" s="246"/>
      <c r="WAS13" s="246"/>
      <c r="WAT13" s="246"/>
      <c r="WAU13" s="246"/>
      <c r="WAV13" s="246"/>
      <c r="WAW13" s="246"/>
      <c r="WAX13" s="246"/>
      <c r="WAY13" s="246"/>
      <c r="WAZ13" s="246"/>
      <c r="WBA13" s="246"/>
      <c r="WBB13" s="246"/>
      <c r="WBC13" s="246"/>
      <c r="WBD13" s="246"/>
      <c r="WBE13" s="246"/>
      <c r="WBF13" s="246"/>
      <c r="WBG13" s="246"/>
      <c r="WBH13" s="246"/>
      <c r="WBI13" s="246"/>
      <c r="WBJ13" s="246"/>
      <c r="WBK13" s="246"/>
      <c r="WBL13" s="246"/>
      <c r="WBM13" s="246"/>
      <c r="WBN13" s="246"/>
      <c r="WBO13" s="246"/>
      <c r="WBP13" s="246"/>
      <c r="WBQ13" s="246"/>
      <c r="WBR13" s="246"/>
      <c r="WBS13" s="246"/>
      <c r="WBT13" s="246"/>
      <c r="WBU13" s="246"/>
      <c r="WBV13" s="246"/>
      <c r="WBW13" s="246"/>
      <c r="WBX13" s="246"/>
      <c r="WBY13" s="246"/>
      <c r="WBZ13" s="246"/>
      <c r="WCA13" s="246"/>
      <c r="WCB13" s="246"/>
      <c r="WCC13" s="246"/>
      <c r="WCD13" s="246"/>
      <c r="WCE13" s="246"/>
      <c r="WCF13" s="246"/>
      <c r="WCG13" s="246"/>
      <c r="WCH13" s="246"/>
      <c r="WCI13" s="246"/>
      <c r="WCJ13" s="246"/>
      <c r="WCK13" s="246"/>
      <c r="WCL13" s="246"/>
      <c r="WCM13" s="246"/>
      <c r="WCN13" s="246"/>
      <c r="WCO13" s="246"/>
      <c r="WCP13" s="246"/>
      <c r="WCQ13" s="246"/>
      <c r="WCR13" s="246"/>
      <c r="WCS13" s="246"/>
      <c r="WCT13" s="246"/>
      <c r="WCU13" s="246"/>
      <c r="WCV13" s="246"/>
      <c r="WCW13" s="246"/>
      <c r="WCX13" s="246"/>
      <c r="WCY13" s="246"/>
      <c r="WCZ13" s="246"/>
      <c r="WDA13" s="246"/>
      <c r="WDB13" s="246"/>
      <c r="WDC13" s="246"/>
      <c r="WDD13" s="246"/>
      <c r="WDE13" s="246"/>
      <c r="WDF13" s="246"/>
      <c r="WDG13" s="246"/>
      <c r="WDH13" s="246"/>
      <c r="WDI13" s="246"/>
      <c r="WDJ13" s="246"/>
      <c r="WDK13" s="246"/>
      <c r="WDL13" s="246"/>
      <c r="WDM13" s="246"/>
      <c r="WDN13" s="246"/>
      <c r="WDO13" s="246"/>
      <c r="WDP13" s="246"/>
      <c r="WDQ13" s="246"/>
      <c r="WDR13" s="246"/>
      <c r="WDS13" s="246"/>
      <c r="WDT13" s="246"/>
      <c r="WDU13" s="246"/>
      <c r="WDV13" s="246"/>
      <c r="WDW13" s="246"/>
      <c r="WDX13" s="246"/>
      <c r="WDY13" s="246"/>
      <c r="WDZ13" s="246"/>
      <c r="WEA13" s="246"/>
      <c r="WEB13" s="246"/>
      <c r="WEC13" s="246"/>
      <c r="WED13" s="246"/>
      <c r="WEE13" s="246"/>
      <c r="WEF13" s="246"/>
      <c r="WEG13" s="246"/>
      <c r="WEH13" s="246"/>
      <c r="WEI13" s="246"/>
      <c r="WEJ13" s="246"/>
      <c r="WEK13" s="246"/>
      <c r="WEL13" s="246"/>
      <c r="WEM13" s="246"/>
      <c r="WEN13" s="246"/>
      <c r="WEO13" s="246"/>
      <c r="WEP13" s="246"/>
      <c r="WEQ13" s="246"/>
      <c r="WER13" s="246"/>
      <c r="WES13" s="246"/>
      <c r="WET13" s="246"/>
      <c r="WEU13" s="246"/>
      <c r="WEV13" s="246"/>
      <c r="WEW13" s="246"/>
      <c r="WEX13" s="246"/>
      <c r="WEY13" s="246"/>
      <c r="WEZ13" s="246"/>
      <c r="WFA13" s="246"/>
      <c r="WFB13" s="246"/>
      <c r="WFC13" s="246"/>
      <c r="WFD13" s="246"/>
      <c r="WFE13" s="246"/>
      <c r="WFF13" s="246"/>
      <c r="WFG13" s="246"/>
      <c r="WFH13" s="246"/>
      <c r="WFI13" s="246"/>
      <c r="WFJ13" s="246"/>
      <c r="WFK13" s="246"/>
      <c r="WFL13" s="246"/>
      <c r="WFM13" s="246"/>
      <c r="WFN13" s="246"/>
      <c r="WFO13" s="246"/>
      <c r="WFP13" s="246"/>
      <c r="WFQ13" s="246"/>
      <c r="WFR13" s="246"/>
      <c r="WFS13" s="246"/>
      <c r="WFT13" s="246"/>
      <c r="WFU13" s="246"/>
      <c r="WFV13" s="246"/>
      <c r="WFW13" s="246"/>
      <c r="WFX13" s="246"/>
      <c r="WFY13" s="246"/>
      <c r="WFZ13" s="246"/>
      <c r="WGA13" s="246"/>
      <c r="WGB13" s="246"/>
      <c r="WGC13" s="246"/>
      <c r="WGD13" s="246"/>
      <c r="WGE13" s="246"/>
      <c r="WGF13" s="246"/>
      <c r="WGG13" s="246"/>
      <c r="WGH13" s="246"/>
      <c r="WGI13" s="246"/>
      <c r="WGJ13" s="246"/>
      <c r="WGK13" s="246"/>
      <c r="WGL13" s="246"/>
      <c r="WGM13" s="246"/>
      <c r="WGN13" s="246"/>
      <c r="WGO13" s="246"/>
      <c r="WGP13" s="246"/>
      <c r="WGQ13" s="246"/>
      <c r="WGR13" s="246"/>
      <c r="WGS13" s="246"/>
      <c r="WGT13" s="246"/>
      <c r="WGU13" s="246"/>
      <c r="WGV13" s="246"/>
      <c r="WGW13" s="246"/>
      <c r="WGX13" s="246"/>
      <c r="WGY13" s="246"/>
      <c r="WGZ13" s="246"/>
      <c r="WHA13" s="246"/>
      <c r="WHB13" s="246"/>
      <c r="WHC13" s="246"/>
      <c r="WHD13" s="246"/>
      <c r="WHE13" s="246"/>
      <c r="WHF13" s="246"/>
      <c r="WHG13" s="246"/>
      <c r="WHH13" s="246"/>
      <c r="WHI13" s="246"/>
      <c r="WHJ13" s="246"/>
      <c r="WHK13" s="246"/>
      <c r="WHL13" s="246"/>
      <c r="WHM13" s="246"/>
      <c r="WHN13" s="246"/>
      <c r="WHO13" s="246"/>
      <c r="WHP13" s="246"/>
      <c r="WHQ13" s="246"/>
      <c r="WHR13" s="246"/>
      <c r="WHS13" s="246"/>
      <c r="WHT13" s="246"/>
      <c r="WHU13" s="246"/>
      <c r="WHV13" s="246"/>
      <c r="WHW13" s="246"/>
      <c r="WHX13" s="246"/>
      <c r="WHY13" s="246"/>
      <c r="WHZ13" s="246"/>
      <c r="WIA13" s="246"/>
      <c r="WIB13" s="246"/>
      <c r="WIC13" s="246"/>
      <c r="WID13" s="246"/>
      <c r="WIE13" s="246"/>
      <c r="WIF13" s="246"/>
      <c r="WIG13" s="246"/>
      <c r="WIH13" s="246"/>
      <c r="WII13" s="246"/>
      <c r="WIJ13" s="246"/>
      <c r="WIK13" s="246"/>
      <c r="WIL13" s="246"/>
      <c r="WIM13" s="246"/>
      <c r="WIN13" s="246"/>
      <c r="WIO13" s="246"/>
      <c r="WIP13" s="246"/>
      <c r="WIQ13" s="246"/>
      <c r="WIR13" s="246"/>
      <c r="WIS13" s="246"/>
      <c r="WIT13" s="246"/>
      <c r="WIU13" s="246"/>
      <c r="WIV13" s="246"/>
      <c r="WIW13" s="246"/>
      <c r="WIX13" s="246"/>
      <c r="WIY13" s="246"/>
      <c r="WIZ13" s="246"/>
      <c r="WJA13" s="246"/>
      <c r="WJB13" s="246"/>
      <c r="WJC13" s="246"/>
      <c r="WJD13" s="246"/>
      <c r="WJE13" s="246"/>
      <c r="WJF13" s="246"/>
      <c r="WJG13" s="246"/>
      <c r="WJH13" s="246"/>
      <c r="WJI13" s="246"/>
      <c r="WJJ13" s="246"/>
      <c r="WJK13" s="246"/>
      <c r="WJL13" s="246"/>
      <c r="WJM13" s="246"/>
      <c r="WJN13" s="246"/>
      <c r="WJO13" s="246"/>
      <c r="WJP13" s="246"/>
      <c r="WJQ13" s="246"/>
      <c r="WJR13" s="246"/>
      <c r="WJS13" s="246"/>
      <c r="WJT13" s="246"/>
      <c r="WJU13" s="246"/>
      <c r="WJV13" s="246"/>
      <c r="WJW13" s="246"/>
      <c r="WJX13" s="246"/>
      <c r="WJY13" s="246"/>
      <c r="WJZ13" s="246"/>
      <c r="WKA13" s="246"/>
      <c r="WKB13" s="246"/>
      <c r="WKC13" s="246"/>
      <c r="WKD13" s="246"/>
      <c r="WKE13" s="246"/>
      <c r="WKF13" s="246"/>
      <c r="WKG13" s="246"/>
      <c r="WKH13" s="246"/>
      <c r="WKI13" s="246"/>
      <c r="WKJ13" s="246"/>
      <c r="WKK13" s="246"/>
      <c r="WKL13" s="246"/>
      <c r="WKM13" s="246"/>
      <c r="WKN13" s="246"/>
      <c r="WKO13" s="246"/>
      <c r="WKP13" s="246"/>
      <c r="WKQ13" s="246"/>
      <c r="WKR13" s="246"/>
      <c r="WKS13" s="246"/>
      <c r="WKT13" s="246"/>
      <c r="WKU13" s="246"/>
      <c r="WKV13" s="246"/>
      <c r="WKW13" s="246"/>
      <c r="WKX13" s="246"/>
      <c r="WKY13" s="246"/>
      <c r="WKZ13" s="246"/>
      <c r="WLA13" s="246"/>
      <c r="WLB13" s="246"/>
      <c r="WLC13" s="246"/>
      <c r="WLD13" s="246"/>
      <c r="WLE13" s="246"/>
      <c r="WLF13" s="246"/>
      <c r="WLG13" s="246"/>
      <c r="WLH13" s="246"/>
      <c r="WLI13" s="246"/>
      <c r="WLJ13" s="246"/>
      <c r="WLK13" s="246"/>
      <c r="WLL13" s="246"/>
      <c r="WLM13" s="246"/>
      <c r="WLN13" s="246"/>
      <c r="WLO13" s="246"/>
      <c r="WLP13" s="246"/>
      <c r="WLQ13" s="246"/>
      <c r="WLR13" s="246"/>
      <c r="WLS13" s="246"/>
      <c r="WLT13" s="246"/>
      <c r="WLU13" s="246"/>
      <c r="WLV13" s="246"/>
      <c r="WLW13" s="246"/>
      <c r="WLX13" s="246"/>
      <c r="WLY13" s="246"/>
      <c r="WLZ13" s="246"/>
      <c r="WMA13" s="246"/>
      <c r="WMB13" s="246"/>
      <c r="WMC13" s="246"/>
      <c r="WMD13" s="246"/>
      <c r="WME13" s="246"/>
      <c r="WMF13" s="246"/>
      <c r="WMG13" s="246"/>
      <c r="WMH13" s="246"/>
      <c r="WMI13" s="246"/>
      <c r="WMJ13" s="246"/>
      <c r="WMK13" s="246"/>
      <c r="WML13" s="246"/>
      <c r="WMM13" s="246"/>
      <c r="WMN13" s="246"/>
      <c r="WMO13" s="246"/>
      <c r="WMP13" s="246"/>
      <c r="WMQ13" s="246"/>
      <c r="WMR13" s="246"/>
      <c r="WMS13" s="246"/>
      <c r="WMT13" s="246"/>
      <c r="WMU13" s="246"/>
      <c r="WMV13" s="246"/>
      <c r="WMW13" s="246"/>
      <c r="WMX13" s="246"/>
      <c r="WMY13" s="246"/>
      <c r="WMZ13" s="246"/>
      <c r="WNA13" s="246"/>
      <c r="WNB13" s="246"/>
      <c r="WNC13" s="246"/>
      <c r="WND13" s="246"/>
      <c r="WNE13" s="246"/>
      <c r="WNF13" s="246"/>
      <c r="WNG13" s="246"/>
      <c r="WNH13" s="246"/>
      <c r="WNI13" s="246"/>
      <c r="WNJ13" s="246"/>
      <c r="WNK13" s="246"/>
      <c r="WNL13" s="246"/>
      <c r="WNM13" s="246"/>
      <c r="WNN13" s="246"/>
      <c r="WNO13" s="246"/>
      <c r="WNP13" s="246"/>
      <c r="WNQ13" s="246"/>
      <c r="WNR13" s="246"/>
      <c r="WNS13" s="246"/>
      <c r="WNT13" s="246"/>
      <c r="WNU13" s="246"/>
      <c r="WNV13" s="246"/>
      <c r="WNW13" s="246"/>
      <c r="WNX13" s="246"/>
      <c r="WNY13" s="246"/>
      <c r="WNZ13" s="246"/>
      <c r="WOA13" s="246"/>
      <c r="WOB13" s="246"/>
      <c r="WOC13" s="246"/>
      <c r="WOD13" s="246"/>
      <c r="WOE13" s="246"/>
      <c r="WOF13" s="246"/>
      <c r="WOG13" s="246"/>
      <c r="WOH13" s="246"/>
      <c r="WOI13" s="246"/>
      <c r="WOJ13" s="246"/>
      <c r="WOK13" s="246"/>
      <c r="WOL13" s="246"/>
      <c r="WOM13" s="246"/>
      <c r="WON13" s="246"/>
      <c r="WOO13" s="246"/>
      <c r="WOP13" s="246"/>
      <c r="WOQ13" s="246"/>
      <c r="WOR13" s="246"/>
      <c r="WOS13" s="246"/>
      <c r="WOT13" s="246"/>
      <c r="WOU13" s="246"/>
      <c r="WOV13" s="246"/>
      <c r="WOW13" s="246"/>
      <c r="WOX13" s="246"/>
      <c r="WOY13" s="246"/>
      <c r="WOZ13" s="246"/>
      <c r="WPA13" s="246"/>
      <c r="WPB13" s="246"/>
      <c r="WPC13" s="246"/>
      <c r="WPD13" s="246"/>
      <c r="WPE13" s="246"/>
      <c r="WPF13" s="246"/>
      <c r="WPG13" s="246"/>
      <c r="WPH13" s="246"/>
      <c r="WPI13" s="246"/>
      <c r="WPJ13" s="246"/>
      <c r="WPK13" s="246"/>
      <c r="WPL13" s="246"/>
      <c r="WPM13" s="246"/>
      <c r="WPN13" s="246"/>
      <c r="WPO13" s="246"/>
      <c r="WPP13" s="246"/>
      <c r="WPQ13" s="246"/>
      <c r="WPR13" s="246"/>
      <c r="WPS13" s="246"/>
      <c r="WPT13" s="246"/>
      <c r="WPU13" s="246"/>
      <c r="WPV13" s="246"/>
      <c r="WPW13" s="246"/>
      <c r="WPX13" s="246"/>
      <c r="WPY13" s="246"/>
      <c r="WPZ13" s="246"/>
      <c r="WQA13" s="246"/>
      <c r="WQB13" s="246"/>
      <c r="WQC13" s="246"/>
      <c r="WQD13" s="246"/>
      <c r="WQE13" s="246"/>
      <c r="WQF13" s="246"/>
      <c r="WQG13" s="246"/>
      <c r="WQH13" s="246"/>
      <c r="WQI13" s="246"/>
      <c r="WQJ13" s="246"/>
      <c r="WQK13" s="246"/>
      <c r="WQL13" s="246"/>
      <c r="WQM13" s="246"/>
      <c r="WQN13" s="246"/>
      <c r="WQO13" s="246"/>
      <c r="WQP13" s="246"/>
      <c r="WQQ13" s="246"/>
      <c r="WQR13" s="246"/>
      <c r="WQS13" s="246"/>
      <c r="WQT13" s="246"/>
      <c r="WQU13" s="246"/>
      <c r="WQV13" s="246"/>
      <c r="WQW13" s="246"/>
      <c r="WQX13" s="246"/>
      <c r="WQY13" s="246"/>
      <c r="WQZ13" s="246"/>
      <c r="WRA13" s="246"/>
      <c r="WRB13" s="246"/>
      <c r="WRC13" s="246"/>
      <c r="WRD13" s="246"/>
      <c r="WRE13" s="246"/>
      <c r="WRF13" s="246"/>
      <c r="WRG13" s="246"/>
      <c r="WRH13" s="246"/>
      <c r="WRI13" s="246"/>
      <c r="WRJ13" s="246"/>
      <c r="WRK13" s="246"/>
      <c r="WRL13" s="246"/>
      <c r="WRM13" s="246"/>
      <c r="WRN13" s="246"/>
      <c r="WRO13" s="246"/>
      <c r="WRP13" s="246"/>
      <c r="WRQ13" s="246"/>
      <c r="WRR13" s="246"/>
      <c r="WRS13" s="246"/>
      <c r="WRT13" s="246"/>
      <c r="WRU13" s="246"/>
      <c r="WRV13" s="246"/>
      <c r="WRW13" s="246"/>
      <c r="WRX13" s="246"/>
      <c r="WRY13" s="246"/>
      <c r="WRZ13" s="246"/>
      <c r="WSA13" s="246"/>
      <c r="WSB13" s="246"/>
      <c r="WSC13" s="246"/>
      <c r="WSD13" s="246"/>
      <c r="WSE13" s="246"/>
      <c r="WSF13" s="246"/>
      <c r="WSG13" s="246"/>
      <c r="WSH13" s="246"/>
      <c r="WSI13" s="246"/>
      <c r="WSJ13" s="246"/>
      <c r="WSK13" s="246"/>
      <c r="WSL13" s="246"/>
      <c r="WSM13" s="246"/>
      <c r="WSN13" s="246"/>
      <c r="WSO13" s="246"/>
      <c r="WSP13" s="246"/>
      <c r="WSQ13" s="246"/>
      <c r="WSR13" s="246"/>
      <c r="WSS13" s="246"/>
      <c r="WST13" s="246"/>
      <c r="WSU13" s="246"/>
      <c r="WSV13" s="246"/>
      <c r="WSW13" s="246"/>
      <c r="WSX13" s="246"/>
      <c r="WSY13" s="246"/>
      <c r="WSZ13" s="246"/>
      <c r="WTA13" s="246"/>
      <c r="WTB13" s="246"/>
      <c r="WTC13" s="246"/>
      <c r="WTD13" s="246"/>
      <c r="WTE13" s="246"/>
      <c r="WTF13" s="246"/>
      <c r="WTG13" s="246"/>
      <c r="WTH13" s="246"/>
      <c r="WTI13" s="246"/>
      <c r="WTJ13" s="246"/>
      <c r="WTK13" s="246"/>
      <c r="WTL13" s="246"/>
      <c r="WTM13" s="246"/>
      <c r="WTN13" s="246"/>
      <c r="WTO13" s="246"/>
      <c r="WTP13" s="246"/>
      <c r="WTQ13" s="246"/>
      <c r="WTR13" s="246"/>
      <c r="WTS13" s="246"/>
      <c r="WTT13" s="246"/>
      <c r="WTU13" s="246"/>
      <c r="WTV13" s="246"/>
      <c r="WTW13" s="246"/>
      <c r="WTX13" s="246"/>
      <c r="WTY13" s="246"/>
      <c r="WTZ13" s="246"/>
      <c r="WUA13" s="246"/>
      <c r="WUB13" s="246"/>
      <c r="WUC13" s="246"/>
      <c r="WUD13" s="246"/>
      <c r="WUE13" s="246"/>
      <c r="WUF13" s="246"/>
      <c r="WUG13" s="246"/>
      <c r="WUH13" s="246"/>
      <c r="WUI13" s="246"/>
      <c r="WUJ13" s="246"/>
      <c r="WUK13" s="246"/>
      <c r="WUL13" s="246"/>
      <c r="WUM13" s="246"/>
      <c r="WUN13" s="246"/>
      <c r="WUO13" s="246"/>
      <c r="WUP13" s="246"/>
      <c r="WUQ13" s="246"/>
      <c r="WUR13" s="246"/>
      <c r="WUS13" s="246"/>
      <c r="WUT13" s="246"/>
      <c r="WUU13" s="246"/>
      <c r="WUV13" s="246"/>
      <c r="WUW13" s="246"/>
      <c r="WUX13" s="246"/>
      <c r="WUY13" s="246"/>
      <c r="WUZ13" s="246"/>
      <c r="WVA13" s="246"/>
      <c r="WVB13" s="246"/>
      <c r="WVC13" s="246"/>
      <c r="WVD13" s="246"/>
      <c r="WVE13" s="246"/>
      <c r="WVF13" s="246"/>
      <c r="WVG13" s="246"/>
      <c r="WVH13" s="246"/>
      <c r="WVI13" s="246"/>
      <c r="WVJ13" s="246"/>
      <c r="WVK13" s="246"/>
      <c r="WVL13" s="246"/>
      <c r="WVM13" s="246"/>
      <c r="WVN13" s="246"/>
      <c r="WVO13" s="246"/>
      <c r="WVP13" s="246"/>
      <c r="WVQ13" s="246"/>
      <c r="WVR13" s="246"/>
      <c r="WVS13" s="246"/>
      <c r="WVT13" s="246"/>
      <c r="WVU13" s="246"/>
      <c r="WVV13" s="246"/>
      <c r="WVW13" s="246"/>
      <c r="WVX13" s="246"/>
      <c r="WVY13" s="246"/>
      <c r="WVZ13" s="246"/>
      <c r="WWA13" s="246"/>
      <c r="WWB13" s="246"/>
      <c r="WWC13" s="246"/>
      <c r="WWD13" s="246"/>
      <c r="WWE13" s="246"/>
      <c r="WWF13" s="246"/>
      <c r="WWG13" s="246"/>
      <c r="WWH13" s="246"/>
      <c r="WWI13" s="246"/>
      <c r="WWJ13" s="246"/>
      <c r="WWK13" s="246"/>
      <c r="WWL13" s="246"/>
      <c r="WWM13" s="246"/>
      <c r="WWN13" s="246"/>
      <c r="WWO13" s="246"/>
      <c r="WWP13" s="246"/>
      <c r="WWQ13" s="246"/>
      <c r="WWR13" s="246"/>
      <c r="WWS13" s="246"/>
      <c r="WWT13" s="246"/>
      <c r="WWU13" s="246"/>
      <c r="WWV13" s="246"/>
      <c r="WWW13" s="246"/>
      <c r="WWX13" s="246"/>
      <c r="WWY13" s="246"/>
      <c r="WWZ13" s="246"/>
      <c r="WXA13" s="246"/>
      <c r="WXB13" s="246"/>
      <c r="WXC13" s="246"/>
      <c r="WXD13" s="246"/>
      <c r="WXE13" s="246"/>
      <c r="WXF13" s="246"/>
      <c r="WXG13" s="246"/>
      <c r="WXH13" s="246"/>
      <c r="WXI13" s="246"/>
      <c r="WXJ13" s="246"/>
      <c r="WXK13" s="246"/>
      <c r="WXL13" s="246"/>
      <c r="WXM13" s="246"/>
      <c r="WXN13" s="246"/>
      <c r="WXO13" s="246"/>
      <c r="WXP13" s="246"/>
      <c r="WXQ13" s="246"/>
      <c r="WXR13" s="246"/>
      <c r="WXS13" s="246"/>
      <c r="WXT13" s="246"/>
      <c r="WXU13" s="246"/>
      <c r="WXV13" s="246"/>
      <c r="WXW13" s="246"/>
      <c r="WXX13" s="246"/>
      <c r="WXY13" s="246"/>
      <c r="WXZ13" s="246"/>
      <c r="WYA13" s="246"/>
      <c r="WYB13" s="246"/>
      <c r="WYC13" s="246"/>
      <c r="WYD13" s="246"/>
      <c r="WYE13" s="246"/>
      <c r="WYF13" s="246"/>
      <c r="WYG13" s="246"/>
      <c r="WYH13" s="246"/>
      <c r="WYI13" s="246"/>
      <c r="WYJ13" s="246"/>
      <c r="WYK13" s="246"/>
      <c r="WYL13" s="246"/>
      <c r="WYM13" s="246"/>
      <c r="WYN13" s="246"/>
      <c r="WYO13" s="246"/>
      <c r="WYP13" s="246"/>
      <c r="WYQ13" s="246"/>
      <c r="WYR13" s="246"/>
      <c r="WYS13" s="246"/>
      <c r="WYT13" s="246"/>
      <c r="WYU13" s="246"/>
      <c r="WYV13" s="246"/>
      <c r="WYW13" s="246"/>
      <c r="WYX13" s="246"/>
      <c r="WYY13" s="246"/>
      <c r="WYZ13" s="246"/>
      <c r="WZA13" s="246"/>
      <c r="WZB13" s="246"/>
      <c r="WZC13" s="246"/>
      <c r="WZD13" s="246"/>
      <c r="WZE13" s="246"/>
      <c r="WZF13" s="246"/>
      <c r="WZG13" s="246"/>
      <c r="WZH13" s="246"/>
      <c r="WZI13" s="246"/>
      <c r="WZJ13" s="246"/>
      <c r="WZK13" s="246"/>
      <c r="WZL13" s="246"/>
      <c r="WZM13" s="246"/>
      <c r="WZN13" s="246"/>
      <c r="WZO13" s="246"/>
      <c r="WZP13" s="246"/>
      <c r="WZQ13" s="246"/>
      <c r="WZR13" s="246"/>
      <c r="WZS13" s="246"/>
      <c r="WZT13" s="246"/>
      <c r="WZU13" s="246"/>
      <c r="WZV13" s="246"/>
      <c r="WZW13" s="246"/>
      <c r="WZX13" s="246"/>
      <c r="WZY13" s="246"/>
      <c r="WZZ13" s="246"/>
      <c r="XAA13" s="246"/>
      <c r="XAB13" s="246"/>
      <c r="XAC13" s="246"/>
      <c r="XAD13" s="246"/>
      <c r="XAE13" s="246"/>
      <c r="XAF13" s="246"/>
      <c r="XAG13" s="246"/>
      <c r="XAH13" s="246"/>
      <c r="XAI13" s="246"/>
      <c r="XAJ13" s="246"/>
      <c r="XAK13" s="246"/>
      <c r="XAL13" s="246"/>
      <c r="XAM13" s="246"/>
      <c r="XAN13" s="246"/>
      <c r="XAO13" s="246"/>
      <c r="XAP13" s="246"/>
      <c r="XAQ13" s="246"/>
      <c r="XAR13" s="246"/>
      <c r="XAS13" s="246"/>
      <c r="XAT13" s="246"/>
      <c r="XAU13" s="246"/>
      <c r="XAV13" s="246"/>
      <c r="XAW13" s="246"/>
      <c r="XAX13" s="246"/>
      <c r="XAY13" s="246"/>
      <c r="XAZ13" s="246"/>
      <c r="XBA13" s="246"/>
      <c r="XBB13" s="246"/>
      <c r="XBC13" s="246"/>
      <c r="XBD13" s="246"/>
      <c r="XBE13" s="246"/>
      <c r="XBF13" s="246"/>
      <c r="XBG13" s="246"/>
      <c r="XBH13" s="246"/>
      <c r="XBI13" s="246"/>
      <c r="XBJ13" s="246"/>
      <c r="XBK13" s="246"/>
      <c r="XBL13" s="246"/>
      <c r="XBM13" s="246"/>
      <c r="XBN13" s="246"/>
      <c r="XBO13" s="246"/>
      <c r="XBP13" s="246"/>
      <c r="XBQ13" s="246"/>
      <c r="XBR13" s="246"/>
      <c r="XBS13" s="246"/>
      <c r="XBT13" s="246"/>
      <c r="XBU13" s="246"/>
      <c r="XBV13" s="246"/>
      <c r="XBW13" s="246"/>
      <c r="XBX13" s="246"/>
      <c r="XBY13" s="246"/>
      <c r="XBZ13" s="246"/>
      <c r="XCA13" s="246"/>
      <c r="XCB13" s="246"/>
      <c r="XCC13" s="246"/>
      <c r="XCD13" s="246"/>
      <c r="XCE13" s="246"/>
      <c r="XCF13" s="246"/>
      <c r="XCG13" s="246"/>
      <c r="XCH13" s="246"/>
      <c r="XCI13" s="246"/>
      <c r="XCJ13" s="246"/>
      <c r="XCK13" s="246"/>
      <c r="XCL13" s="246"/>
      <c r="XCM13" s="246"/>
      <c r="XCN13" s="246"/>
      <c r="XCO13" s="246"/>
      <c r="XCP13" s="246"/>
      <c r="XCQ13" s="246"/>
      <c r="XCR13" s="246"/>
      <c r="XCS13" s="246"/>
      <c r="XCT13" s="246"/>
      <c r="XCU13" s="246"/>
      <c r="XCV13" s="246"/>
      <c r="XCW13" s="246"/>
      <c r="XCX13" s="246"/>
      <c r="XCY13" s="246"/>
      <c r="XCZ13" s="246"/>
      <c r="XDA13" s="246"/>
      <c r="XDB13" s="246"/>
      <c r="XDC13" s="246"/>
      <c r="XDD13" s="246"/>
      <c r="XDE13" s="246"/>
      <c r="XDF13" s="246"/>
      <c r="XDG13" s="246"/>
      <c r="XDH13" s="246"/>
      <c r="XDI13" s="246"/>
      <c r="XDJ13" s="246"/>
      <c r="XDK13" s="246"/>
      <c r="XDL13" s="246"/>
      <c r="XDM13" s="246"/>
      <c r="XDN13" s="246"/>
      <c r="XDO13" s="246"/>
      <c r="XDP13" s="246"/>
      <c r="XDQ13" s="246"/>
      <c r="XDR13" s="246"/>
      <c r="XDS13" s="246"/>
      <c r="XDT13" s="246"/>
      <c r="XDU13" s="246"/>
      <c r="XDV13" s="246"/>
      <c r="XDW13" s="246"/>
      <c r="XDX13" s="246"/>
      <c r="XDY13" s="246"/>
      <c r="XDZ13" s="246"/>
      <c r="XEA13" s="246"/>
      <c r="XEB13" s="246"/>
      <c r="XEC13" s="246"/>
      <c r="XED13" s="246"/>
    </row>
    <row r="14" spans="1:16358" ht="14.4" customHeight="1" x14ac:dyDescent="0.3">
      <c r="A14" s="90"/>
      <c r="B14" s="94" t="s">
        <v>224</v>
      </c>
      <c r="C14" s="112">
        <v>8871</v>
      </c>
      <c r="D14" s="98">
        <v>0.03</v>
      </c>
      <c r="E14" s="1"/>
      <c r="F14" s="101" t="s">
        <v>51</v>
      </c>
      <c r="H14" s="134">
        <v>21781660</v>
      </c>
      <c r="J14" s="168"/>
    </row>
    <row r="15" spans="1:16358" ht="14.4" customHeight="1" x14ac:dyDescent="0.3">
      <c r="A15" s="97"/>
      <c r="B15" s="94" t="s">
        <v>320</v>
      </c>
      <c r="C15" s="112">
        <v>3491500</v>
      </c>
      <c r="D15" s="98">
        <v>20.5</v>
      </c>
      <c r="E15" s="1"/>
      <c r="F15" s="101" t="s">
        <v>338</v>
      </c>
      <c r="H15" s="23">
        <f>19000+20000</f>
        <v>39000</v>
      </c>
      <c r="J15" s="168"/>
    </row>
    <row r="16" spans="1:16358" ht="14.4" customHeight="1" x14ac:dyDescent="0.3">
      <c r="A16" s="90"/>
      <c r="B16" s="94" t="s">
        <v>243</v>
      </c>
      <c r="C16" s="112">
        <v>115072</v>
      </c>
      <c r="D16" s="98">
        <v>1.0820000000000001</v>
      </c>
      <c r="E16" s="1"/>
      <c r="F16" s="101" t="s">
        <v>237</v>
      </c>
      <c r="H16" s="134">
        <v>7565142</v>
      </c>
      <c r="J16" s="168"/>
    </row>
    <row r="17" spans="1:24" ht="14.4" customHeight="1" x14ac:dyDescent="0.3">
      <c r="A17" s="90"/>
      <c r="B17" s="94" t="s">
        <v>323</v>
      </c>
      <c r="C17" s="112">
        <v>53162</v>
      </c>
      <c r="D17" s="98">
        <v>0.439</v>
      </c>
      <c r="E17" s="1"/>
      <c r="F17" s="101" t="s">
        <v>238</v>
      </c>
      <c r="H17" s="134">
        <v>1447005</v>
      </c>
      <c r="J17" s="168"/>
    </row>
    <row r="18" spans="1:24" ht="14.4" customHeight="1" x14ac:dyDescent="0.3">
      <c r="A18" s="90"/>
      <c r="B18" s="94" t="s">
        <v>324</v>
      </c>
      <c r="C18" s="112">
        <v>86333</v>
      </c>
      <c r="D18" s="98">
        <v>0.78</v>
      </c>
      <c r="E18" s="1"/>
      <c r="F18" s="101" t="s">
        <v>239</v>
      </c>
      <c r="H18" s="134">
        <v>3491500</v>
      </c>
      <c r="J18" s="168"/>
    </row>
    <row r="19" spans="1:24" s="1" customFormat="1" ht="14.4" customHeight="1" thickBot="1" x14ac:dyDescent="0.35">
      <c r="A19" s="92"/>
      <c r="B19" s="94" t="s">
        <v>318</v>
      </c>
      <c r="C19" s="112">
        <v>339567</v>
      </c>
      <c r="D19" s="98">
        <v>3.0790000000000002</v>
      </c>
      <c r="F19" s="109" t="s">
        <v>260</v>
      </c>
      <c r="G19" s="110"/>
      <c r="H19" s="111">
        <f>SUM(H14:H18)</f>
        <v>34324307</v>
      </c>
      <c r="I19" s="168"/>
      <c r="J19" s="168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</row>
    <row r="20" spans="1:24" s="1" customFormat="1" ht="14.4" customHeight="1" thickTop="1" x14ac:dyDescent="0.3">
      <c r="A20" s="92"/>
      <c r="B20" s="94" t="s">
        <v>319</v>
      </c>
      <c r="C20" s="112">
        <v>51002</v>
      </c>
      <c r="D20" s="98">
        <v>0.48</v>
      </c>
      <c r="F20"/>
      <c r="G20"/>
      <c r="H20" s="23"/>
      <c r="I20" s="168"/>
      <c r="J20" s="168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</row>
    <row r="21" spans="1:24" s="1" customFormat="1" ht="14.4" customHeight="1" x14ac:dyDescent="0.3">
      <c r="A21" s="92"/>
      <c r="B21" s="94" t="s">
        <v>325</v>
      </c>
      <c r="C21" s="112">
        <v>135292</v>
      </c>
      <c r="D21" s="98">
        <v>1.2749999999999999</v>
      </c>
      <c r="F21" s="249" t="s">
        <v>339</v>
      </c>
      <c r="G21" s="249"/>
      <c r="H21" s="249"/>
      <c r="I21" s="168"/>
      <c r="J21" s="168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</row>
    <row r="22" spans="1:24" ht="14.4" customHeight="1" x14ac:dyDescent="0.3">
      <c r="A22" s="90"/>
      <c r="B22" s="107" t="s">
        <v>52</v>
      </c>
      <c r="C22" s="28">
        <f>SUM(C13:C21)</f>
        <v>4306972</v>
      </c>
      <c r="D22" s="108">
        <f>SUM(D13:D21)</f>
        <v>27.916</v>
      </c>
      <c r="E22" s="1"/>
      <c r="J22" s="168"/>
    </row>
    <row r="23" spans="1:24" ht="14.4" customHeight="1" x14ac:dyDescent="0.3">
      <c r="A23" s="90"/>
      <c r="E23" s="1"/>
    </row>
    <row r="24" spans="1:24" ht="14.4" customHeight="1" x14ac:dyDescent="0.3">
      <c r="A24" s="96" t="s">
        <v>53</v>
      </c>
      <c r="B24" s="96"/>
      <c r="C24" s="113"/>
      <c r="E24" s="1"/>
      <c r="F24" s="114" t="s">
        <v>342</v>
      </c>
      <c r="H24" s="200" t="s">
        <v>85</v>
      </c>
      <c r="I24" s="201" t="s">
        <v>44</v>
      </c>
    </row>
    <row r="25" spans="1:24" ht="14.4" customHeight="1" x14ac:dyDescent="0.3">
      <c r="A25" s="90"/>
      <c r="B25" s="94" t="s">
        <v>54</v>
      </c>
      <c r="C25" s="6">
        <v>1319942</v>
      </c>
      <c r="D25" s="98">
        <v>12.456</v>
      </c>
      <c r="E25" s="1"/>
      <c r="F25" t="s">
        <v>244</v>
      </c>
      <c r="H25" s="23">
        <f>C96</f>
        <v>34324307.399999999</v>
      </c>
      <c r="I25" s="168">
        <f>D96</f>
        <v>262.58100000000002</v>
      </c>
    </row>
    <row r="26" spans="1:24" ht="14.4" customHeight="1" x14ac:dyDescent="0.3">
      <c r="A26" s="90"/>
      <c r="B26" s="107" t="s">
        <v>55</v>
      </c>
      <c r="C26" s="28">
        <f>C25</f>
        <v>1319942</v>
      </c>
      <c r="D26" s="108">
        <f>D25</f>
        <v>12.456</v>
      </c>
      <c r="E26" s="1"/>
      <c r="F26" s="101" t="s">
        <v>245</v>
      </c>
      <c r="H26" s="106">
        <v>2855197</v>
      </c>
      <c r="I26" s="168">
        <v>23.8</v>
      </c>
    </row>
    <row r="27" spans="1:24" ht="14.4" customHeight="1" x14ac:dyDescent="0.3">
      <c r="A27" s="90"/>
      <c r="B27" s="95"/>
      <c r="C27" s="115"/>
      <c r="E27" s="1"/>
      <c r="F27" t="s">
        <v>246</v>
      </c>
      <c r="H27" s="23">
        <v>208983.5</v>
      </c>
      <c r="I27" s="168">
        <v>2</v>
      </c>
    </row>
    <row r="28" spans="1:24" ht="14.4" customHeight="1" x14ac:dyDescent="0.3">
      <c r="A28" s="96" t="s">
        <v>56</v>
      </c>
      <c r="B28" s="96"/>
      <c r="C28" s="115"/>
      <c r="E28" s="1"/>
      <c r="F28" s="126" t="s">
        <v>257</v>
      </c>
      <c r="H28" s="106">
        <f>-H10</f>
        <v>1138813</v>
      </c>
      <c r="I28" s="171" t="s">
        <v>279</v>
      </c>
    </row>
    <row r="29" spans="1:24" ht="14.4" customHeight="1" x14ac:dyDescent="0.3">
      <c r="A29" s="90"/>
      <c r="B29" s="94" t="s">
        <v>321</v>
      </c>
      <c r="C29" s="6">
        <v>373855</v>
      </c>
      <c r="D29" s="98">
        <v>3.4910000000000001</v>
      </c>
      <c r="E29" s="1"/>
      <c r="F29" s="126" t="s">
        <v>256</v>
      </c>
      <c r="H29" s="23">
        <v>85799.5</v>
      </c>
      <c r="I29" s="171" t="s">
        <v>279</v>
      </c>
    </row>
    <row r="30" spans="1:24" ht="14.4" customHeight="1" x14ac:dyDescent="0.3">
      <c r="A30" s="90"/>
      <c r="B30" s="94" t="s">
        <v>326</v>
      </c>
      <c r="C30" s="112">
        <v>373600</v>
      </c>
      <c r="D30" s="98">
        <v>3.379</v>
      </c>
      <c r="E30" s="1"/>
      <c r="F30" s="191" t="s">
        <v>357</v>
      </c>
      <c r="G30" s="187"/>
      <c r="H30" s="188">
        <f>SUM(H25:H29)</f>
        <v>38613100.399999999</v>
      </c>
      <c r="I30" s="202">
        <f>SUM(I25:I29)</f>
        <v>288.38100000000003</v>
      </c>
    </row>
    <row r="31" spans="1:24" ht="14.4" customHeight="1" x14ac:dyDescent="0.3">
      <c r="A31" s="90"/>
      <c r="B31" s="94" t="s">
        <v>322</v>
      </c>
      <c r="C31" s="112">
        <v>287593</v>
      </c>
      <c r="D31" s="98">
        <v>2.6589999999999998</v>
      </c>
      <c r="E31" s="1"/>
    </row>
    <row r="32" spans="1:24" ht="14.4" customHeight="1" x14ac:dyDescent="0.3">
      <c r="A32" s="90"/>
      <c r="B32" s="107" t="s">
        <v>57</v>
      </c>
      <c r="C32" s="28">
        <f>SUM(C29:C31)</f>
        <v>1035048</v>
      </c>
      <c r="D32" s="108">
        <f>SUM(D29:D31)</f>
        <v>9.5289999999999999</v>
      </c>
      <c r="E32" s="1"/>
      <c r="F32" t="s">
        <v>344</v>
      </c>
      <c r="H32" s="23">
        <v>39554344</v>
      </c>
      <c r="I32" s="168">
        <v>288.39999999999998</v>
      </c>
    </row>
    <row r="33" spans="1:9" ht="14.4" customHeight="1" x14ac:dyDescent="0.3">
      <c r="A33" s="90"/>
      <c r="B33" s="94"/>
      <c r="C33" s="113"/>
      <c r="E33" s="1"/>
      <c r="F33" s="101" t="s">
        <v>343</v>
      </c>
      <c r="H33" s="23">
        <v>-941244</v>
      </c>
      <c r="I33" s="171" t="s">
        <v>279</v>
      </c>
    </row>
    <row r="34" spans="1:9" ht="14.4" customHeight="1" x14ac:dyDescent="0.3">
      <c r="A34" s="96" t="s">
        <v>58</v>
      </c>
      <c r="B34" s="96"/>
      <c r="C34" s="113"/>
      <c r="E34" s="1"/>
      <c r="F34" s="191" t="s">
        <v>358</v>
      </c>
      <c r="G34" s="187"/>
      <c r="H34" s="188">
        <f>H32+H33</f>
        <v>38613100</v>
      </c>
      <c r="I34" s="202">
        <f>I32</f>
        <v>288.39999999999998</v>
      </c>
    </row>
    <row r="35" spans="1:9" ht="14.4" customHeight="1" x14ac:dyDescent="0.3">
      <c r="A35" s="90"/>
      <c r="B35" s="94" t="s">
        <v>327</v>
      </c>
      <c r="C35" s="6">
        <v>1545138</v>
      </c>
      <c r="D35" s="98">
        <v>14.48</v>
      </c>
      <c r="E35" s="1"/>
      <c r="F35" s="101"/>
      <c r="H35" s="189"/>
    </row>
    <row r="36" spans="1:9" ht="14.4" customHeight="1" x14ac:dyDescent="0.3">
      <c r="A36" s="90"/>
      <c r="B36" s="94" t="s">
        <v>59</v>
      </c>
      <c r="C36" s="112">
        <v>697280</v>
      </c>
      <c r="D36" s="98">
        <v>6.6790000000000003</v>
      </c>
      <c r="E36" s="1"/>
      <c r="F36" s="190"/>
      <c r="G36" s="190"/>
      <c r="H36" s="190"/>
    </row>
    <row r="37" spans="1:9" ht="14.4" customHeight="1" x14ac:dyDescent="0.3">
      <c r="A37" s="90"/>
      <c r="B37" s="94" t="s">
        <v>60</v>
      </c>
      <c r="C37" s="112">
        <v>522957</v>
      </c>
      <c r="D37" s="98">
        <v>3.786</v>
      </c>
      <c r="E37" s="1"/>
    </row>
    <row r="38" spans="1:9" ht="14.4" customHeight="1" x14ac:dyDescent="0.3">
      <c r="A38" s="90"/>
      <c r="B38" s="94" t="s">
        <v>328</v>
      </c>
      <c r="C38" s="112">
        <v>620696</v>
      </c>
      <c r="D38" s="98">
        <v>5.7560000000000002</v>
      </c>
      <c r="E38" s="1"/>
    </row>
    <row r="39" spans="1:9" ht="14.4" customHeight="1" x14ac:dyDescent="0.3">
      <c r="A39" s="90"/>
      <c r="B39" s="94" t="s">
        <v>61</v>
      </c>
      <c r="C39" s="112">
        <v>14570</v>
      </c>
      <c r="D39" s="98">
        <v>0.14000000000000001</v>
      </c>
      <c r="E39" s="1"/>
    </row>
    <row r="40" spans="1:9" ht="14.4" customHeight="1" x14ac:dyDescent="0.3">
      <c r="A40" s="90"/>
      <c r="B40" s="107" t="s">
        <v>62</v>
      </c>
      <c r="C40" s="28">
        <f>SUM(C35:C39)</f>
        <v>3400641</v>
      </c>
      <c r="D40" s="108">
        <f>SUM(D35:D39)</f>
        <v>30.841000000000001</v>
      </c>
      <c r="E40" s="1"/>
    </row>
    <row r="41" spans="1:9" ht="14.4" customHeight="1" x14ac:dyDescent="0.3">
      <c r="A41" s="90"/>
      <c r="B41" s="94"/>
      <c r="C41" s="113"/>
      <c r="E41" s="1"/>
    </row>
    <row r="42" spans="1:9" ht="14.4" customHeight="1" x14ac:dyDescent="0.3">
      <c r="A42" s="96" t="s">
        <v>66</v>
      </c>
      <c r="B42" s="96"/>
      <c r="C42" s="113"/>
      <c r="E42" s="1"/>
    </row>
    <row r="43" spans="1:9" ht="14.4" customHeight="1" x14ac:dyDescent="0.3">
      <c r="A43" s="90"/>
      <c r="B43" s="94" t="s">
        <v>218</v>
      </c>
      <c r="C43" s="6">
        <v>106094</v>
      </c>
      <c r="D43" s="98">
        <v>1.0049999999999999</v>
      </c>
      <c r="E43" s="1"/>
    </row>
    <row r="44" spans="1:9" ht="14.4" customHeight="1" x14ac:dyDescent="0.3">
      <c r="A44" s="90"/>
      <c r="B44" s="94" t="s">
        <v>329</v>
      </c>
      <c r="C44" s="6">
        <v>174877</v>
      </c>
      <c r="D44" s="98">
        <v>1.7789999999999999</v>
      </c>
      <c r="E44" s="1"/>
    </row>
    <row r="45" spans="1:9" ht="14.4" customHeight="1" x14ac:dyDescent="0.3">
      <c r="A45" s="90"/>
      <c r="B45" s="94" t="s">
        <v>219</v>
      </c>
      <c r="C45" s="112">
        <v>44459</v>
      </c>
      <c r="D45" s="98">
        <v>0.4</v>
      </c>
      <c r="E45" s="1"/>
    </row>
    <row r="46" spans="1:9" ht="14.4" customHeight="1" x14ac:dyDescent="0.3">
      <c r="A46" s="90"/>
      <c r="B46" s="94" t="s">
        <v>220</v>
      </c>
      <c r="C46" s="112">
        <v>886341</v>
      </c>
      <c r="D46" s="98">
        <v>9.3450000000000006</v>
      </c>
      <c r="E46" s="1"/>
    </row>
    <row r="47" spans="1:9" ht="14.4" customHeight="1" x14ac:dyDescent="0.3">
      <c r="A47" s="90"/>
      <c r="B47" s="94" t="s">
        <v>221</v>
      </c>
      <c r="C47" s="112">
        <v>292137</v>
      </c>
      <c r="D47" s="98">
        <v>3.0510000000000002</v>
      </c>
      <c r="E47" s="1"/>
    </row>
    <row r="48" spans="1:9" ht="14.4" customHeight="1" x14ac:dyDescent="0.3">
      <c r="A48" s="90"/>
      <c r="B48" s="107" t="s">
        <v>67</v>
      </c>
      <c r="C48" s="28">
        <f>SUM(C43:C47)</f>
        <v>1503908</v>
      </c>
      <c r="D48" s="108">
        <f>SUM(D43:D47)</f>
        <v>15.58</v>
      </c>
      <c r="E48" s="1"/>
    </row>
    <row r="49" spans="1:5" ht="14.4" customHeight="1" x14ac:dyDescent="0.3">
      <c r="A49" s="90"/>
      <c r="B49" s="95"/>
      <c r="C49" s="115"/>
      <c r="D49" s="99"/>
      <c r="E49" s="1"/>
    </row>
    <row r="50" spans="1:5" ht="14.4" customHeight="1" x14ac:dyDescent="0.3">
      <c r="A50" s="96" t="s">
        <v>63</v>
      </c>
      <c r="B50" s="96"/>
      <c r="C50" s="113"/>
      <c r="E50" s="1"/>
    </row>
    <row r="51" spans="1:5" ht="14.4" customHeight="1" x14ac:dyDescent="0.3">
      <c r="A51" s="90"/>
      <c r="B51" s="94" t="s">
        <v>225</v>
      </c>
      <c r="C51" s="6">
        <v>381029</v>
      </c>
      <c r="D51" s="98">
        <v>3.65</v>
      </c>
      <c r="E51" s="1"/>
    </row>
    <row r="52" spans="1:5" ht="14.4" customHeight="1" x14ac:dyDescent="0.3">
      <c r="A52" s="90"/>
      <c r="B52" s="94" t="s">
        <v>226</v>
      </c>
      <c r="C52" s="112">
        <v>2033793</v>
      </c>
      <c r="D52" s="98">
        <v>22.344000000000001</v>
      </c>
      <c r="E52" s="1"/>
    </row>
    <row r="53" spans="1:5" ht="14.4" customHeight="1" x14ac:dyDescent="0.3">
      <c r="A53" s="90"/>
      <c r="B53" s="94" t="s">
        <v>64</v>
      </c>
      <c r="C53" s="112">
        <v>379528</v>
      </c>
      <c r="D53" s="98">
        <v>3.577</v>
      </c>
      <c r="E53" s="1"/>
    </row>
    <row r="54" spans="1:5" ht="14.4" customHeight="1" x14ac:dyDescent="0.3">
      <c r="A54" s="90"/>
      <c r="B54" s="94" t="s">
        <v>65</v>
      </c>
      <c r="C54" s="112">
        <v>1783505</v>
      </c>
      <c r="D54" s="98">
        <v>12.962999999999999</v>
      </c>
      <c r="E54" s="1"/>
    </row>
    <row r="55" spans="1:5" ht="14.4" customHeight="1" x14ac:dyDescent="0.3">
      <c r="A55" s="90"/>
      <c r="B55" s="107" t="s">
        <v>247</v>
      </c>
      <c r="C55" s="28">
        <f>SUM(C51:C54)</f>
        <v>4577855</v>
      </c>
      <c r="D55" s="108">
        <f>SUM(D51:D54)</f>
        <v>42.533999999999999</v>
      </c>
      <c r="E55" s="1"/>
    </row>
    <row r="56" spans="1:5" ht="14.4" customHeight="1" x14ac:dyDescent="0.3">
      <c r="A56" s="90"/>
      <c r="B56" s="94"/>
      <c r="C56" s="113"/>
      <c r="E56" s="1"/>
    </row>
    <row r="57" spans="1:5" ht="14.4" customHeight="1" x14ac:dyDescent="0.3">
      <c r="A57" s="96" t="s">
        <v>74</v>
      </c>
      <c r="B57" s="96"/>
      <c r="C57" s="115"/>
      <c r="E57" s="1"/>
    </row>
    <row r="58" spans="1:5" ht="14.4" customHeight="1" x14ac:dyDescent="0.3">
      <c r="A58" s="90"/>
      <c r="B58" s="94" t="s">
        <v>330</v>
      </c>
      <c r="C58" s="6">
        <v>395043.4</v>
      </c>
      <c r="D58" s="98">
        <v>3.7719999999999998</v>
      </c>
      <c r="E58" s="1"/>
    </row>
    <row r="59" spans="1:5" ht="14.4" customHeight="1" x14ac:dyDescent="0.3">
      <c r="A59" s="90"/>
      <c r="B59" s="94" t="s">
        <v>331</v>
      </c>
      <c r="C59" s="112">
        <v>347531.4</v>
      </c>
      <c r="D59" s="98">
        <v>3.3109999999999999</v>
      </c>
      <c r="E59" s="1"/>
    </row>
    <row r="60" spans="1:5" ht="14.4" customHeight="1" x14ac:dyDescent="0.3">
      <c r="A60" s="92"/>
      <c r="B60" s="107" t="s">
        <v>75</v>
      </c>
      <c r="C60" s="28">
        <f>SUM(C58:C59)</f>
        <v>742574.8</v>
      </c>
      <c r="D60" s="108">
        <f>SUM(D58:D59)</f>
        <v>7.0830000000000002</v>
      </c>
      <c r="E60" s="1"/>
    </row>
    <row r="61" spans="1:5" ht="14.4" customHeight="1" x14ac:dyDescent="0.3">
      <c r="A61" s="92"/>
      <c r="B61" s="95"/>
      <c r="C61" s="115"/>
      <c r="D61" s="99"/>
      <c r="E61" s="1"/>
    </row>
    <row r="62" spans="1:5" ht="14.4" customHeight="1" x14ac:dyDescent="0.3">
      <c r="A62" s="96" t="s">
        <v>68</v>
      </c>
      <c r="B62" s="96"/>
      <c r="C62" s="113"/>
      <c r="E62" s="1"/>
    </row>
    <row r="63" spans="1:5" ht="14.4" customHeight="1" x14ac:dyDescent="0.3">
      <c r="A63" s="90"/>
      <c r="B63" s="94" t="s">
        <v>332</v>
      </c>
      <c r="C63" s="6">
        <v>1231851</v>
      </c>
      <c r="D63" s="98">
        <v>12.743</v>
      </c>
      <c r="E63" s="1"/>
    </row>
    <row r="64" spans="1:5" ht="14.4" customHeight="1" x14ac:dyDescent="0.3">
      <c r="A64" s="90"/>
      <c r="B64" s="94" t="s">
        <v>227</v>
      </c>
      <c r="C64" s="112">
        <v>0</v>
      </c>
      <c r="D64" s="98">
        <v>0</v>
      </c>
      <c r="E64" s="1"/>
    </row>
    <row r="65" spans="1:24" ht="14.4" customHeight="1" x14ac:dyDescent="0.3">
      <c r="A65" s="90"/>
      <c r="B65" s="94" t="s">
        <v>228</v>
      </c>
      <c r="C65" s="112">
        <v>0</v>
      </c>
      <c r="D65" s="98">
        <v>0</v>
      </c>
      <c r="E65" s="1"/>
    </row>
    <row r="66" spans="1:24" s="1" customFormat="1" ht="14.4" customHeight="1" x14ac:dyDescent="0.3">
      <c r="A66" s="90"/>
      <c r="B66" s="94" t="s">
        <v>229</v>
      </c>
      <c r="C66" s="112">
        <v>791655</v>
      </c>
      <c r="D66" s="98">
        <v>8.3810000000000002</v>
      </c>
      <c r="F66"/>
      <c r="G66"/>
      <c r="H66" s="23"/>
      <c r="I66" s="168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</row>
    <row r="67" spans="1:24" ht="14.4" customHeight="1" x14ac:dyDescent="0.3">
      <c r="A67" s="90"/>
      <c r="B67" s="94" t="s">
        <v>69</v>
      </c>
      <c r="C67" s="112">
        <v>1485020</v>
      </c>
      <c r="D67" s="98">
        <v>13.11</v>
      </c>
      <c r="E67" s="1"/>
    </row>
    <row r="68" spans="1:24" ht="14.4" customHeight="1" x14ac:dyDescent="0.3">
      <c r="A68" s="90"/>
      <c r="B68" s="107" t="s">
        <v>70</v>
      </c>
      <c r="C68" s="28">
        <f>SUM(C63:C67)</f>
        <v>3508526</v>
      </c>
      <c r="D68" s="108">
        <f>SUM(D63:D67)</f>
        <v>34.234000000000002</v>
      </c>
      <c r="E68" s="1"/>
    </row>
    <row r="69" spans="1:24" ht="14.4" customHeight="1" x14ac:dyDescent="0.3">
      <c r="A69" s="90"/>
      <c r="B69" s="94"/>
      <c r="C69" s="113"/>
      <c r="E69" s="1"/>
    </row>
    <row r="70" spans="1:24" ht="14.4" customHeight="1" x14ac:dyDescent="0.3">
      <c r="A70" s="96" t="s">
        <v>71</v>
      </c>
      <c r="B70" s="96"/>
      <c r="C70" s="113"/>
      <c r="E70" s="1"/>
    </row>
    <row r="71" spans="1:24" ht="14.4" customHeight="1" x14ac:dyDescent="0.3">
      <c r="A71" s="90"/>
      <c r="B71" s="94" t="s">
        <v>248</v>
      </c>
      <c r="C71" s="6">
        <v>106462</v>
      </c>
      <c r="D71" s="98">
        <v>0.88</v>
      </c>
      <c r="E71" s="1"/>
    </row>
    <row r="72" spans="1:24" ht="14.4" customHeight="1" x14ac:dyDescent="0.3">
      <c r="A72" s="90"/>
      <c r="B72" s="94" t="s">
        <v>249</v>
      </c>
      <c r="C72" s="112">
        <v>178733</v>
      </c>
      <c r="D72" s="98">
        <v>1.579</v>
      </c>
      <c r="E72" s="1"/>
    </row>
    <row r="73" spans="1:24" ht="14.4" customHeight="1" x14ac:dyDescent="0.3">
      <c r="A73" s="90"/>
      <c r="B73" s="94" t="s">
        <v>250</v>
      </c>
      <c r="C73" s="112">
        <v>143605</v>
      </c>
      <c r="D73" s="98">
        <v>1.179</v>
      </c>
      <c r="E73" s="1"/>
    </row>
    <row r="74" spans="1:24" ht="14.4" customHeight="1" x14ac:dyDescent="0.3">
      <c r="A74" s="90"/>
      <c r="B74" s="94" t="s">
        <v>251</v>
      </c>
      <c r="C74" s="112">
        <v>345831</v>
      </c>
      <c r="D74" s="98">
        <v>2.78</v>
      </c>
      <c r="E74" s="1"/>
    </row>
    <row r="75" spans="1:24" ht="14.4" customHeight="1" x14ac:dyDescent="0.3">
      <c r="A75" s="90"/>
      <c r="B75" s="94" t="s">
        <v>334</v>
      </c>
      <c r="C75" s="112">
        <v>161629</v>
      </c>
      <c r="D75" s="98">
        <v>1.179</v>
      </c>
      <c r="E75" s="1"/>
    </row>
    <row r="76" spans="1:24" ht="14.4" customHeight="1" x14ac:dyDescent="0.3">
      <c r="A76" s="90"/>
      <c r="B76" s="94" t="s">
        <v>252</v>
      </c>
      <c r="C76" s="112">
        <v>921411</v>
      </c>
      <c r="D76" s="98">
        <v>8.1579999999999995</v>
      </c>
      <c r="E76" s="1"/>
    </row>
    <row r="77" spans="1:24" ht="14.4" customHeight="1" x14ac:dyDescent="0.3">
      <c r="A77" s="90"/>
      <c r="B77" s="94" t="s">
        <v>333</v>
      </c>
      <c r="C77" s="112">
        <v>105538</v>
      </c>
      <c r="D77" s="98">
        <v>0.97899999999999998</v>
      </c>
      <c r="E77" s="1"/>
    </row>
    <row r="78" spans="1:24" ht="14.4" customHeight="1" x14ac:dyDescent="0.3">
      <c r="A78" s="90"/>
      <c r="B78" s="94" t="s">
        <v>335</v>
      </c>
      <c r="C78" s="112">
        <v>119795</v>
      </c>
      <c r="D78" s="98">
        <v>1.0289999999999999</v>
      </c>
      <c r="E78" s="1"/>
    </row>
    <row r="79" spans="1:24" ht="14.4" customHeight="1" x14ac:dyDescent="0.3">
      <c r="A79" s="90"/>
      <c r="B79" s="94" t="s">
        <v>72</v>
      </c>
      <c r="C79" s="112">
        <v>51002</v>
      </c>
      <c r="D79" s="98">
        <v>0.48</v>
      </c>
      <c r="E79" s="1"/>
    </row>
    <row r="80" spans="1:24" ht="14.4" customHeight="1" x14ac:dyDescent="0.3">
      <c r="A80" s="90"/>
      <c r="B80" s="94" t="s">
        <v>336</v>
      </c>
      <c r="C80" s="112">
        <v>143664</v>
      </c>
      <c r="D80" s="98">
        <v>1.38</v>
      </c>
      <c r="E80" s="1"/>
    </row>
    <row r="81" spans="1:24" ht="14.4" customHeight="1" x14ac:dyDescent="0.3">
      <c r="A81" s="93"/>
      <c r="B81" s="107" t="s">
        <v>73</v>
      </c>
      <c r="C81" s="28">
        <f>SUM(C71:C80)</f>
        <v>2277670</v>
      </c>
      <c r="D81" s="108">
        <f>SUM(D71:D80)</f>
        <v>19.622999999999998</v>
      </c>
      <c r="E81" s="1"/>
    </row>
    <row r="82" spans="1:24" ht="14.4" customHeight="1" x14ac:dyDescent="0.3">
      <c r="A82" s="93"/>
      <c r="B82" s="117"/>
      <c r="C82" s="113"/>
      <c r="D82" s="1"/>
      <c r="E82" s="1"/>
    </row>
    <row r="83" spans="1:24" ht="14.4" customHeight="1" x14ac:dyDescent="0.3">
      <c r="A83" s="118" t="s">
        <v>253</v>
      </c>
      <c r="B83" s="119"/>
      <c r="C83" s="120">
        <f>C10+C22+C26+C32+C40+C48+C55+C60+C68+C81</f>
        <v>26364577.800000001</v>
      </c>
      <c r="D83" s="121">
        <f>D10+D22+D26+D32+D40+D48+D55+D60+D68+D81</f>
        <v>233.89000000000001</v>
      </c>
      <c r="E83" s="1"/>
    </row>
    <row r="84" spans="1:24" ht="14.4" customHeight="1" x14ac:dyDescent="0.3">
      <c r="A84" s="93"/>
      <c r="B84" s="95"/>
      <c r="C84" s="115"/>
      <c r="D84" s="1"/>
      <c r="E84" s="1"/>
    </row>
    <row r="85" spans="1:24" ht="14.4" customHeight="1" x14ac:dyDescent="0.3">
      <c r="A85" s="96" t="s">
        <v>254</v>
      </c>
      <c r="B85" s="96"/>
      <c r="C85" s="113"/>
      <c r="D85" s="1"/>
      <c r="E85" s="1"/>
    </row>
    <row r="86" spans="1:24" ht="14.4" customHeight="1" x14ac:dyDescent="0.3">
      <c r="A86" s="90"/>
      <c r="B86" s="94" t="s">
        <v>230</v>
      </c>
      <c r="C86" s="6">
        <f>-103735+252904+1000+2509116+205400+547082-1.4</f>
        <v>3411765.6</v>
      </c>
      <c r="D86" s="186" t="s">
        <v>279</v>
      </c>
      <c r="E86" s="1"/>
    </row>
    <row r="87" spans="1:24" ht="14.4" customHeight="1" x14ac:dyDescent="0.3">
      <c r="A87" s="90"/>
      <c r="B87" s="94" t="s">
        <v>15</v>
      </c>
      <c r="C87" s="112">
        <f>-10100+328884+76549+4000+1700+4538</f>
        <v>405571</v>
      </c>
      <c r="D87" s="13">
        <f>1+1</f>
        <v>2</v>
      </c>
      <c r="E87" s="1"/>
    </row>
    <row r="88" spans="1:24" ht="14.4" customHeight="1" x14ac:dyDescent="0.3">
      <c r="A88" s="90"/>
      <c r="B88" s="94" t="s">
        <v>5</v>
      </c>
      <c r="C88" s="112">
        <f>511117+124797+500+1700</f>
        <v>638114</v>
      </c>
      <c r="D88" s="13">
        <v>6</v>
      </c>
      <c r="E88" s="1"/>
    </row>
    <row r="89" spans="1:24" ht="14.4" customHeight="1" x14ac:dyDescent="0.3">
      <c r="A89" s="90"/>
      <c r="B89" s="94" t="s">
        <v>6</v>
      </c>
      <c r="C89" s="112">
        <f>813017+206558+11500+14550</f>
        <v>1045625</v>
      </c>
      <c r="D89" s="13">
        <v>9.5</v>
      </c>
      <c r="E89" s="1"/>
    </row>
    <row r="90" spans="1:24" ht="14.4" customHeight="1" x14ac:dyDescent="0.3">
      <c r="A90" s="90"/>
      <c r="B90" s="94" t="s">
        <v>7</v>
      </c>
      <c r="C90" s="112">
        <f>265917+67397+609719+574449</f>
        <v>1517482</v>
      </c>
      <c r="D90" s="13">
        <v>3.8519999999999999</v>
      </c>
      <c r="E90" s="1"/>
    </row>
    <row r="91" spans="1:24" ht="14.4" customHeight="1" x14ac:dyDescent="0.3">
      <c r="A91" s="90"/>
      <c r="B91" s="94" t="s">
        <v>337</v>
      </c>
      <c r="C91" s="112">
        <f>120342+32619+2520+176</f>
        <v>155657</v>
      </c>
      <c r="D91" s="13">
        <v>1.7889999999999999</v>
      </c>
      <c r="E91" s="1"/>
    </row>
    <row r="92" spans="1:24" ht="14.4" customHeight="1" x14ac:dyDescent="0.3">
      <c r="A92" s="90"/>
      <c r="B92" s="89" t="s">
        <v>288</v>
      </c>
      <c r="C92" s="112">
        <f>318587+72124+6800+42500+65384</f>
        <v>505395</v>
      </c>
      <c r="D92" s="13">
        <f>0.85+1.7</f>
        <v>2.5499999999999998</v>
      </c>
      <c r="E92" s="1"/>
    </row>
    <row r="93" spans="1:24" ht="14.4" customHeight="1" x14ac:dyDescent="0.3">
      <c r="A93" s="90"/>
      <c r="B93" s="94" t="s">
        <v>8</v>
      </c>
      <c r="C93" s="112">
        <f>223804+56316</f>
        <v>280120</v>
      </c>
      <c r="D93" s="13">
        <v>3</v>
      </c>
      <c r="E93" s="1"/>
    </row>
    <row r="94" spans="1:24" ht="14.4" customHeight="1" x14ac:dyDescent="0.3">
      <c r="A94" s="90"/>
      <c r="B94" s="107" t="s">
        <v>76</v>
      </c>
      <c r="C94" s="28">
        <f>SUM(C86:C93)</f>
        <v>7959729.5999999996</v>
      </c>
      <c r="D94" s="108">
        <f>SUM(D86:D93)</f>
        <v>28.691000000000003</v>
      </c>
      <c r="E94" s="1"/>
      <c r="F94" s="22"/>
    </row>
    <row r="95" spans="1:24" ht="14.4" customHeight="1" x14ac:dyDescent="0.3">
      <c r="A95" s="93"/>
      <c r="B95" s="117"/>
      <c r="C95" s="113"/>
      <c r="D95" s="1"/>
      <c r="E95" s="1"/>
    </row>
    <row r="96" spans="1:24" s="1" customFormat="1" ht="14.4" customHeight="1" thickBot="1" x14ac:dyDescent="0.35">
      <c r="A96" s="109" t="s">
        <v>255</v>
      </c>
      <c r="B96" s="122"/>
      <c r="C96" s="123">
        <f>C83+C94</f>
        <v>34324307.399999999</v>
      </c>
      <c r="D96" s="124">
        <f>D83+D94</f>
        <v>262.58100000000002</v>
      </c>
      <c r="F96"/>
      <c r="G96"/>
      <c r="H96" s="23"/>
      <c r="I96" s="168"/>
      <c r="M96" s="113"/>
      <c r="N96" s="113"/>
      <c r="O96" s="113"/>
      <c r="P96" s="113"/>
      <c r="Q96" s="113"/>
      <c r="R96" s="113"/>
      <c r="S96" s="113"/>
      <c r="T96" s="113"/>
      <c r="U96" s="113"/>
      <c r="V96" s="113"/>
      <c r="W96" s="113"/>
      <c r="X96" s="113"/>
    </row>
    <row r="97" ht="15" thickTop="1" x14ac:dyDescent="0.3"/>
  </sheetData>
  <mergeCells count="16353">
    <mergeCell ref="A2:H2"/>
    <mergeCell ref="A5:B5"/>
    <mergeCell ref="K6:L6"/>
    <mergeCell ref="M6:N6"/>
    <mergeCell ref="O6:P6"/>
    <mergeCell ref="CW6:CX6"/>
    <mergeCell ref="CY6:CZ6"/>
    <mergeCell ref="DA6:DB6"/>
    <mergeCell ref="DC6:DD6"/>
    <mergeCell ref="DE6:DF6"/>
    <mergeCell ref="DG6:DH6"/>
    <mergeCell ref="CK6:CL6"/>
    <mergeCell ref="CM6:CN6"/>
    <mergeCell ref="CO6:CP6"/>
    <mergeCell ref="CQ6:CR6"/>
    <mergeCell ref="CS6:CT6"/>
    <mergeCell ref="CU6:CV6"/>
    <mergeCell ref="BY6:BZ6"/>
    <mergeCell ref="CA6:CB6"/>
    <mergeCell ref="CC6:CD6"/>
    <mergeCell ref="CE6:CF6"/>
    <mergeCell ref="CG6:CH6"/>
    <mergeCell ref="CI6:CJ6"/>
    <mergeCell ref="BM6:BN6"/>
    <mergeCell ref="BO6:BP6"/>
    <mergeCell ref="BQ6:BR6"/>
    <mergeCell ref="BS6:BT6"/>
    <mergeCell ref="BU6:BV6"/>
    <mergeCell ref="BW6:BX6"/>
    <mergeCell ref="BA6:BB6"/>
    <mergeCell ref="BC6:BD6"/>
    <mergeCell ref="BE6:BF6"/>
    <mergeCell ref="BG6:BH6"/>
    <mergeCell ref="BI6:BJ6"/>
    <mergeCell ref="BK6:BL6"/>
    <mergeCell ref="AO6:AP6"/>
    <mergeCell ref="AQ6:AR6"/>
    <mergeCell ref="AS6:AT6"/>
    <mergeCell ref="AU6:AV6"/>
    <mergeCell ref="AW6:AX6"/>
    <mergeCell ref="AY6:AZ6"/>
    <mergeCell ref="A1:I1"/>
    <mergeCell ref="FE6:FF6"/>
    <mergeCell ref="FG6:FH6"/>
    <mergeCell ref="FI6:FJ6"/>
    <mergeCell ref="FK6:FL6"/>
    <mergeCell ref="FM6:FN6"/>
    <mergeCell ref="FO6:FP6"/>
    <mergeCell ref="ES6:ET6"/>
    <mergeCell ref="EU6:EV6"/>
    <mergeCell ref="EW6:EX6"/>
    <mergeCell ref="EY6:EZ6"/>
    <mergeCell ref="FA6:FB6"/>
    <mergeCell ref="FC6:FD6"/>
    <mergeCell ref="EG6:EH6"/>
    <mergeCell ref="EI6:EJ6"/>
    <mergeCell ref="EK6:EL6"/>
    <mergeCell ref="EM6:EN6"/>
    <mergeCell ref="EO6:EP6"/>
    <mergeCell ref="EQ6:ER6"/>
    <mergeCell ref="DU6:DV6"/>
    <mergeCell ref="DW6:DX6"/>
    <mergeCell ref="DY6:DZ6"/>
    <mergeCell ref="EA6:EB6"/>
    <mergeCell ref="EC6:ED6"/>
    <mergeCell ref="EE6:EF6"/>
    <mergeCell ref="DI6:DJ6"/>
    <mergeCell ref="DK6:DL6"/>
    <mergeCell ref="DM6:DN6"/>
    <mergeCell ref="DO6:DP6"/>
    <mergeCell ref="DQ6:DR6"/>
    <mergeCell ref="DS6:DT6"/>
    <mergeCell ref="F21:H21"/>
    <mergeCell ref="AC6:AD6"/>
    <mergeCell ref="AE6:AF6"/>
    <mergeCell ref="AG6:AH6"/>
    <mergeCell ref="AI6:AJ6"/>
    <mergeCell ref="AK6:AL6"/>
    <mergeCell ref="AM6:AN6"/>
    <mergeCell ref="Q6:R6"/>
    <mergeCell ref="S6:T6"/>
    <mergeCell ref="U6:V6"/>
    <mergeCell ref="W6:X6"/>
    <mergeCell ref="Y6:Z6"/>
    <mergeCell ref="AA6:AB6"/>
    <mergeCell ref="K13:L13"/>
    <mergeCell ref="M13:N13"/>
    <mergeCell ref="O13:P13"/>
    <mergeCell ref="Q13:R13"/>
    <mergeCell ref="S13:T13"/>
    <mergeCell ref="CC13:CD13"/>
    <mergeCell ref="CE13:CF13"/>
    <mergeCell ref="CG13:CH13"/>
    <mergeCell ref="CI13:CJ13"/>
    <mergeCell ref="CK13:CL13"/>
    <mergeCell ref="CM13:CN13"/>
    <mergeCell ref="BQ13:BR13"/>
    <mergeCell ref="BS13:BT13"/>
    <mergeCell ref="BU13:BV13"/>
    <mergeCell ref="BW13:BX13"/>
    <mergeCell ref="BY13:BZ13"/>
    <mergeCell ref="CA13:CB13"/>
    <mergeCell ref="BE13:BF13"/>
    <mergeCell ref="BG13:BH13"/>
    <mergeCell ref="BI13:BJ13"/>
    <mergeCell ref="HY6:HZ6"/>
    <mergeCell ref="IA6:IB6"/>
    <mergeCell ref="IC6:ID6"/>
    <mergeCell ref="IE6:IF6"/>
    <mergeCell ref="IG6:IH6"/>
    <mergeCell ref="II6:IJ6"/>
    <mergeCell ref="HM6:HN6"/>
    <mergeCell ref="HO6:HP6"/>
    <mergeCell ref="HQ6:HR6"/>
    <mergeCell ref="HS6:HT6"/>
    <mergeCell ref="HU6:HV6"/>
    <mergeCell ref="HW6:HX6"/>
    <mergeCell ref="HA6:HB6"/>
    <mergeCell ref="HC6:HD6"/>
    <mergeCell ref="HE6:HF6"/>
    <mergeCell ref="HG6:HH6"/>
    <mergeCell ref="HI6:HJ6"/>
    <mergeCell ref="HK6:HL6"/>
    <mergeCell ref="GO6:GP6"/>
    <mergeCell ref="GQ6:GR6"/>
    <mergeCell ref="GS6:GT6"/>
    <mergeCell ref="GU6:GV6"/>
    <mergeCell ref="GW6:GX6"/>
    <mergeCell ref="GY6:GZ6"/>
    <mergeCell ref="GC6:GD6"/>
    <mergeCell ref="GE6:GF6"/>
    <mergeCell ref="GG6:GH6"/>
    <mergeCell ref="GI6:GJ6"/>
    <mergeCell ref="GK6:GL6"/>
    <mergeCell ref="GM6:GN6"/>
    <mergeCell ref="FQ6:FR6"/>
    <mergeCell ref="FS6:FT6"/>
    <mergeCell ref="FU6:FV6"/>
    <mergeCell ref="FW6:FX6"/>
    <mergeCell ref="FY6:FZ6"/>
    <mergeCell ref="GA6:GB6"/>
    <mergeCell ref="KS6:KT6"/>
    <mergeCell ref="KU6:KV6"/>
    <mergeCell ref="KW6:KX6"/>
    <mergeCell ref="KY6:KZ6"/>
    <mergeCell ref="LA6:LB6"/>
    <mergeCell ref="LC6:LD6"/>
    <mergeCell ref="KG6:KH6"/>
    <mergeCell ref="KI6:KJ6"/>
    <mergeCell ref="KK6:KL6"/>
    <mergeCell ref="KM6:KN6"/>
    <mergeCell ref="KO6:KP6"/>
    <mergeCell ref="KQ6:KR6"/>
    <mergeCell ref="JU6:JV6"/>
    <mergeCell ref="JW6:JX6"/>
    <mergeCell ref="JY6:JZ6"/>
    <mergeCell ref="KA6:KB6"/>
    <mergeCell ref="KC6:KD6"/>
    <mergeCell ref="KE6:KF6"/>
    <mergeCell ref="JI6:JJ6"/>
    <mergeCell ref="JK6:JL6"/>
    <mergeCell ref="JM6:JN6"/>
    <mergeCell ref="JO6:JP6"/>
    <mergeCell ref="JQ6:JR6"/>
    <mergeCell ref="JS6:JT6"/>
    <mergeCell ref="IW6:IX6"/>
    <mergeCell ref="IY6:IZ6"/>
    <mergeCell ref="JA6:JB6"/>
    <mergeCell ref="JC6:JD6"/>
    <mergeCell ref="JE6:JF6"/>
    <mergeCell ref="JG6:JH6"/>
    <mergeCell ref="IK6:IL6"/>
    <mergeCell ref="IM6:IN6"/>
    <mergeCell ref="IO6:IP6"/>
    <mergeCell ref="IQ6:IR6"/>
    <mergeCell ref="IS6:IT6"/>
    <mergeCell ref="IU6:IV6"/>
    <mergeCell ref="NM6:NN6"/>
    <mergeCell ref="NO6:NP6"/>
    <mergeCell ref="NQ6:NR6"/>
    <mergeCell ref="NS6:NT6"/>
    <mergeCell ref="NU6:NV6"/>
    <mergeCell ref="NW6:NX6"/>
    <mergeCell ref="NA6:NB6"/>
    <mergeCell ref="NC6:ND6"/>
    <mergeCell ref="NE6:NF6"/>
    <mergeCell ref="NG6:NH6"/>
    <mergeCell ref="NI6:NJ6"/>
    <mergeCell ref="NK6:NL6"/>
    <mergeCell ref="MO6:MP6"/>
    <mergeCell ref="MQ6:MR6"/>
    <mergeCell ref="MS6:MT6"/>
    <mergeCell ref="MU6:MV6"/>
    <mergeCell ref="MW6:MX6"/>
    <mergeCell ref="MY6:MZ6"/>
    <mergeCell ref="MC6:MD6"/>
    <mergeCell ref="ME6:MF6"/>
    <mergeCell ref="MG6:MH6"/>
    <mergeCell ref="MI6:MJ6"/>
    <mergeCell ref="MK6:ML6"/>
    <mergeCell ref="MM6:MN6"/>
    <mergeCell ref="LQ6:LR6"/>
    <mergeCell ref="LS6:LT6"/>
    <mergeCell ref="LU6:LV6"/>
    <mergeCell ref="LW6:LX6"/>
    <mergeCell ref="LY6:LZ6"/>
    <mergeCell ref="MA6:MB6"/>
    <mergeCell ref="LE6:LF6"/>
    <mergeCell ref="LG6:LH6"/>
    <mergeCell ref="LI6:LJ6"/>
    <mergeCell ref="LK6:LL6"/>
    <mergeCell ref="LM6:LN6"/>
    <mergeCell ref="LO6:LP6"/>
    <mergeCell ref="QG6:QH6"/>
    <mergeCell ref="QI6:QJ6"/>
    <mergeCell ref="QK6:QL6"/>
    <mergeCell ref="QM6:QN6"/>
    <mergeCell ref="QO6:QP6"/>
    <mergeCell ref="QQ6:QR6"/>
    <mergeCell ref="PU6:PV6"/>
    <mergeCell ref="PW6:PX6"/>
    <mergeCell ref="PY6:PZ6"/>
    <mergeCell ref="QA6:QB6"/>
    <mergeCell ref="QC6:QD6"/>
    <mergeCell ref="QE6:QF6"/>
    <mergeCell ref="PI6:PJ6"/>
    <mergeCell ref="PK6:PL6"/>
    <mergeCell ref="PM6:PN6"/>
    <mergeCell ref="PO6:PP6"/>
    <mergeCell ref="PQ6:PR6"/>
    <mergeCell ref="PS6:PT6"/>
    <mergeCell ref="OW6:OX6"/>
    <mergeCell ref="OY6:OZ6"/>
    <mergeCell ref="PA6:PB6"/>
    <mergeCell ref="PC6:PD6"/>
    <mergeCell ref="PE6:PF6"/>
    <mergeCell ref="PG6:PH6"/>
    <mergeCell ref="OK6:OL6"/>
    <mergeCell ref="OM6:ON6"/>
    <mergeCell ref="OO6:OP6"/>
    <mergeCell ref="OQ6:OR6"/>
    <mergeCell ref="OS6:OT6"/>
    <mergeCell ref="OU6:OV6"/>
    <mergeCell ref="NY6:NZ6"/>
    <mergeCell ref="OA6:OB6"/>
    <mergeCell ref="OC6:OD6"/>
    <mergeCell ref="OE6:OF6"/>
    <mergeCell ref="OG6:OH6"/>
    <mergeCell ref="OI6:OJ6"/>
    <mergeCell ref="TA6:TB6"/>
    <mergeCell ref="TC6:TD6"/>
    <mergeCell ref="TE6:TF6"/>
    <mergeCell ref="TG6:TH6"/>
    <mergeCell ref="TI6:TJ6"/>
    <mergeCell ref="TK6:TL6"/>
    <mergeCell ref="SO6:SP6"/>
    <mergeCell ref="SQ6:SR6"/>
    <mergeCell ref="SS6:ST6"/>
    <mergeCell ref="SU6:SV6"/>
    <mergeCell ref="SW6:SX6"/>
    <mergeCell ref="SY6:SZ6"/>
    <mergeCell ref="SC6:SD6"/>
    <mergeCell ref="SE6:SF6"/>
    <mergeCell ref="SG6:SH6"/>
    <mergeCell ref="SI6:SJ6"/>
    <mergeCell ref="SK6:SL6"/>
    <mergeCell ref="SM6:SN6"/>
    <mergeCell ref="RQ6:RR6"/>
    <mergeCell ref="RS6:RT6"/>
    <mergeCell ref="RU6:RV6"/>
    <mergeCell ref="RW6:RX6"/>
    <mergeCell ref="RY6:RZ6"/>
    <mergeCell ref="SA6:SB6"/>
    <mergeCell ref="RE6:RF6"/>
    <mergeCell ref="RG6:RH6"/>
    <mergeCell ref="RI6:RJ6"/>
    <mergeCell ref="RK6:RL6"/>
    <mergeCell ref="RM6:RN6"/>
    <mergeCell ref="RO6:RP6"/>
    <mergeCell ref="QS6:QT6"/>
    <mergeCell ref="QU6:QV6"/>
    <mergeCell ref="QW6:QX6"/>
    <mergeCell ref="QY6:QZ6"/>
    <mergeCell ref="RA6:RB6"/>
    <mergeCell ref="RC6:RD6"/>
    <mergeCell ref="VU6:VV6"/>
    <mergeCell ref="VW6:VX6"/>
    <mergeCell ref="VY6:VZ6"/>
    <mergeCell ref="WA6:WB6"/>
    <mergeCell ref="WC6:WD6"/>
    <mergeCell ref="WE6:WF6"/>
    <mergeCell ref="VI6:VJ6"/>
    <mergeCell ref="VK6:VL6"/>
    <mergeCell ref="VM6:VN6"/>
    <mergeCell ref="VO6:VP6"/>
    <mergeCell ref="VQ6:VR6"/>
    <mergeCell ref="VS6:VT6"/>
    <mergeCell ref="UW6:UX6"/>
    <mergeCell ref="UY6:UZ6"/>
    <mergeCell ref="VA6:VB6"/>
    <mergeCell ref="VC6:VD6"/>
    <mergeCell ref="VE6:VF6"/>
    <mergeCell ref="VG6:VH6"/>
    <mergeCell ref="UK6:UL6"/>
    <mergeCell ref="UM6:UN6"/>
    <mergeCell ref="UO6:UP6"/>
    <mergeCell ref="UQ6:UR6"/>
    <mergeCell ref="US6:UT6"/>
    <mergeCell ref="UU6:UV6"/>
    <mergeCell ref="TY6:TZ6"/>
    <mergeCell ref="UA6:UB6"/>
    <mergeCell ref="UC6:UD6"/>
    <mergeCell ref="UE6:UF6"/>
    <mergeCell ref="UG6:UH6"/>
    <mergeCell ref="UI6:UJ6"/>
    <mergeCell ref="TM6:TN6"/>
    <mergeCell ref="TO6:TP6"/>
    <mergeCell ref="TQ6:TR6"/>
    <mergeCell ref="TS6:TT6"/>
    <mergeCell ref="TU6:TV6"/>
    <mergeCell ref="TW6:TX6"/>
    <mergeCell ref="YO6:YP6"/>
    <mergeCell ref="YQ6:YR6"/>
    <mergeCell ref="YS6:YT6"/>
    <mergeCell ref="YU6:YV6"/>
    <mergeCell ref="YW6:YX6"/>
    <mergeCell ref="YY6:YZ6"/>
    <mergeCell ref="YC6:YD6"/>
    <mergeCell ref="YE6:YF6"/>
    <mergeCell ref="YG6:YH6"/>
    <mergeCell ref="YI6:YJ6"/>
    <mergeCell ref="YK6:YL6"/>
    <mergeCell ref="YM6:YN6"/>
    <mergeCell ref="XQ6:XR6"/>
    <mergeCell ref="XS6:XT6"/>
    <mergeCell ref="XU6:XV6"/>
    <mergeCell ref="XW6:XX6"/>
    <mergeCell ref="XY6:XZ6"/>
    <mergeCell ref="YA6:YB6"/>
    <mergeCell ref="XE6:XF6"/>
    <mergeCell ref="XG6:XH6"/>
    <mergeCell ref="XI6:XJ6"/>
    <mergeCell ref="XK6:XL6"/>
    <mergeCell ref="XM6:XN6"/>
    <mergeCell ref="XO6:XP6"/>
    <mergeCell ref="WS6:WT6"/>
    <mergeCell ref="WU6:WV6"/>
    <mergeCell ref="WW6:WX6"/>
    <mergeCell ref="WY6:WZ6"/>
    <mergeCell ref="XA6:XB6"/>
    <mergeCell ref="XC6:XD6"/>
    <mergeCell ref="WG6:WH6"/>
    <mergeCell ref="WI6:WJ6"/>
    <mergeCell ref="WK6:WL6"/>
    <mergeCell ref="WM6:WN6"/>
    <mergeCell ref="WO6:WP6"/>
    <mergeCell ref="WQ6:WR6"/>
    <mergeCell ref="ABI6:ABJ6"/>
    <mergeCell ref="ABK6:ABL6"/>
    <mergeCell ref="ABM6:ABN6"/>
    <mergeCell ref="ABO6:ABP6"/>
    <mergeCell ref="ABQ6:ABR6"/>
    <mergeCell ref="ABS6:ABT6"/>
    <mergeCell ref="AAW6:AAX6"/>
    <mergeCell ref="AAY6:AAZ6"/>
    <mergeCell ref="ABA6:ABB6"/>
    <mergeCell ref="ABC6:ABD6"/>
    <mergeCell ref="ABE6:ABF6"/>
    <mergeCell ref="ABG6:ABH6"/>
    <mergeCell ref="AAK6:AAL6"/>
    <mergeCell ref="AAM6:AAN6"/>
    <mergeCell ref="AAO6:AAP6"/>
    <mergeCell ref="AAQ6:AAR6"/>
    <mergeCell ref="AAS6:AAT6"/>
    <mergeCell ref="AAU6:AAV6"/>
    <mergeCell ref="ZY6:ZZ6"/>
    <mergeCell ref="AAA6:AAB6"/>
    <mergeCell ref="AAC6:AAD6"/>
    <mergeCell ref="AAE6:AAF6"/>
    <mergeCell ref="AAG6:AAH6"/>
    <mergeCell ref="AAI6:AAJ6"/>
    <mergeCell ref="ZM6:ZN6"/>
    <mergeCell ref="ZO6:ZP6"/>
    <mergeCell ref="ZQ6:ZR6"/>
    <mergeCell ref="ZS6:ZT6"/>
    <mergeCell ref="ZU6:ZV6"/>
    <mergeCell ref="ZW6:ZX6"/>
    <mergeCell ref="ZA6:ZB6"/>
    <mergeCell ref="ZC6:ZD6"/>
    <mergeCell ref="ZE6:ZF6"/>
    <mergeCell ref="ZG6:ZH6"/>
    <mergeCell ref="ZI6:ZJ6"/>
    <mergeCell ref="ZK6:ZL6"/>
    <mergeCell ref="AEC6:AED6"/>
    <mergeCell ref="AEE6:AEF6"/>
    <mergeCell ref="AEG6:AEH6"/>
    <mergeCell ref="AEI6:AEJ6"/>
    <mergeCell ref="AEK6:AEL6"/>
    <mergeCell ref="AEM6:AEN6"/>
    <mergeCell ref="ADQ6:ADR6"/>
    <mergeCell ref="ADS6:ADT6"/>
    <mergeCell ref="ADU6:ADV6"/>
    <mergeCell ref="ADW6:ADX6"/>
    <mergeCell ref="ADY6:ADZ6"/>
    <mergeCell ref="AEA6:AEB6"/>
    <mergeCell ref="ADE6:ADF6"/>
    <mergeCell ref="ADG6:ADH6"/>
    <mergeCell ref="ADI6:ADJ6"/>
    <mergeCell ref="ADK6:ADL6"/>
    <mergeCell ref="ADM6:ADN6"/>
    <mergeCell ref="ADO6:ADP6"/>
    <mergeCell ref="ACS6:ACT6"/>
    <mergeCell ref="ACU6:ACV6"/>
    <mergeCell ref="ACW6:ACX6"/>
    <mergeCell ref="ACY6:ACZ6"/>
    <mergeCell ref="ADA6:ADB6"/>
    <mergeCell ref="ADC6:ADD6"/>
    <mergeCell ref="ACG6:ACH6"/>
    <mergeCell ref="ACI6:ACJ6"/>
    <mergeCell ref="ACK6:ACL6"/>
    <mergeCell ref="ACM6:ACN6"/>
    <mergeCell ref="ACO6:ACP6"/>
    <mergeCell ref="ACQ6:ACR6"/>
    <mergeCell ref="ABU6:ABV6"/>
    <mergeCell ref="ABW6:ABX6"/>
    <mergeCell ref="ABY6:ABZ6"/>
    <mergeCell ref="ACA6:ACB6"/>
    <mergeCell ref="ACC6:ACD6"/>
    <mergeCell ref="ACE6:ACF6"/>
    <mergeCell ref="AGW6:AGX6"/>
    <mergeCell ref="AGY6:AGZ6"/>
    <mergeCell ref="AHA6:AHB6"/>
    <mergeCell ref="AHC6:AHD6"/>
    <mergeCell ref="AHE6:AHF6"/>
    <mergeCell ref="AHG6:AHH6"/>
    <mergeCell ref="AGK6:AGL6"/>
    <mergeCell ref="AGM6:AGN6"/>
    <mergeCell ref="AGO6:AGP6"/>
    <mergeCell ref="AGQ6:AGR6"/>
    <mergeCell ref="AGS6:AGT6"/>
    <mergeCell ref="AGU6:AGV6"/>
    <mergeCell ref="AFY6:AFZ6"/>
    <mergeCell ref="AGA6:AGB6"/>
    <mergeCell ref="AGC6:AGD6"/>
    <mergeCell ref="AGE6:AGF6"/>
    <mergeCell ref="AGG6:AGH6"/>
    <mergeCell ref="AGI6:AGJ6"/>
    <mergeCell ref="AFM6:AFN6"/>
    <mergeCell ref="AFO6:AFP6"/>
    <mergeCell ref="AFQ6:AFR6"/>
    <mergeCell ref="AFS6:AFT6"/>
    <mergeCell ref="AFU6:AFV6"/>
    <mergeCell ref="AFW6:AFX6"/>
    <mergeCell ref="AFA6:AFB6"/>
    <mergeCell ref="AFC6:AFD6"/>
    <mergeCell ref="AFE6:AFF6"/>
    <mergeCell ref="AFG6:AFH6"/>
    <mergeCell ref="AFI6:AFJ6"/>
    <mergeCell ref="AFK6:AFL6"/>
    <mergeCell ref="AEO6:AEP6"/>
    <mergeCell ref="AEQ6:AER6"/>
    <mergeCell ref="AES6:AET6"/>
    <mergeCell ref="AEU6:AEV6"/>
    <mergeCell ref="AEW6:AEX6"/>
    <mergeCell ref="AEY6:AEZ6"/>
    <mergeCell ref="AJQ6:AJR6"/>
    <mergeCell ref="AJS6:AJT6"/>
    <mergeCell ref="AJU6:AJV6"/>
    <mergeCell ref="AJW6:AJX6"/>
    <mergeCell ref="AJY6:AJZ6"/>
    <mergeCell ref="AKA6:AKB6"/>
    <mergeCell ref="AJE6:AJF6"/>
    <mergeCell ref="AJG6:AJH6"/>
    <mergeCell ref="AJI6:AJJ6"/>
    <mergeCell ref="AJK6:AJL6"/>
    <mergeCell ref="AJM6:AJN6"/>
    <mergeCell ref="AJO6:AJP6"/>
    <mergeCell ref="AIS6:AIT6"/>
    <mergeCell ref="AIU6:AIV6"/>
    <mergeCell ref="AIW6:AIX6"/>
    <mergeCell ref="AIY6:AIZ6"/>
    <mergeCell ref="AJA6:AJB6"/>
    <mergeCell ref="AJC6:AJD6"/>
    <mergeCell ref="AIG6:AIH6"/>
    <mergeCell ref="AII6:AIJ6"/>
    <mergeCell ref="AIK6:AIL6"/>
    <mergeCell ref="AIM6:AIN6"/>
    <mergeCell ref="AIO6:AIP6"/>
    <mergeCell ref="AIQ6:AIR6"/>
    <mergeCell ref="AHU6:AHV6"/>
    <mergeCell ref="AHW6:AHX6"/>
    <mergeCell ref="AHY6:AHZ6"/>
    <mergeCell ref="AIA6:AIB6"/>
    <mergeCell ref="AIC6:AID6"/>
    <mergeCell ref="AIE6:AIF6"/>
    <mergeCell ref="AHI6:AHJ6"/>
    <mergeCell ref="AHK6:AHL6"/>
    <mergeCell ref="AHM6:AHN6"/>
    <mergeCell ref="AHO6:AHP6"/>
    <mergeCell ref="AHQ6:AHR6"/>
    <mergeCell ref="AHS6:AHT6"/>
    <mergeCell ref="AMK6:AML6"/>
    <mergeCell ref="AMM6:AMN6"/>
    <mergeCell ref="AMO6:AMP6"/>
    <mergeCell ref="AMQ6:AMR6"/>
    <mergeCell ref="AMS6:AMT6"/>
    <mergeCell ref="AMU6:AMV6"/>
    <mergeCell ref="ALY6:ALZ6"/>
    <mergeCell ref="AMA6:AMB6"/>
    <mergeCell ref="AMC6:AMD6"/>
    <mergeCell ref="AME6:AMF6"/>
    <mergeCell ref="AMG6:AMH6"/>
    <mergeCell ref="AMI6:AMJ6"/>
    <mergeCell ref="ALM6:ALN6"/>
    <mergeCell ref="ALO6:ALP6"/>
    <mergeCell ref="ALQ6:ALR6"/>
    <mergeCell ref="ALS6:ALT6"/>
    <mergeCell ref="ALU6:ALV6"/>
    <mergeCell ref="ALW6:ALX6"/>
    <mergeCell ref="ALA6:ALB6"/>
    <mergeCell ref="ALC6:ALD6"/>
    <mergeCell ref="ALE6:ALF6"/>
    <mergeCell ref="ALG6:ALH6"/>
    <mergeCell ref="ALI6:ALJ6"/>
    <mergeCell ref="ALK6:ALL6"/>
    <mergeCell ref="AKO6:AKP6"/>
    <mergeCell ref="AKQ6:AKR6"/>
    <mergeCell ref="AKS6:AKT6"/>
    <mergeCell ref="AKU6:AKV6"/>
    <mergeCell ref="AKW6:AKX6"/>
    <mergeCell ref="AKY6:AKZ6"/>
    <mergeCell ref="AKC6:AKD6"/>
    <mergeCell ref="AKE6:AKF6"/>
    <mergeCell ref="AKG6:AKH6"/>
    <mergeCell ref="AKI6:AKJ6"/>
    <mergeCell ref="AKK6:AKL6"/>
    <mergeCell ref="AKM6:AKN6"/>
    <mergeCell ref="APE6:APF6"/>
    <mergeCell ref="APG6:APH6"/>
    <mergeCell ref="API6:APJ6"/>
    <mergeCell ref="APK6:APL6"/>
    <mergeCell ref="APM6:APN6"/>
    <mergeCell ref="APO6:APP6"/>
    <mergeCell ref="AOS6:AOT6"/>
    <mergeCell ref="AOU6:AOV6"/>
    <mergeCell ref="AOW6:AOX6"/>
    <mergeCell ref="AOY6:AOZ6"/>
    <mergeCell ref="APA6:APB6"/>
    <mergeCell ref="APC6:APD6"/>
    <mergeCell ref="AOG6:AOH6"/>
    <mergeCell ref="AOI6:AOJ6"/>
    <mergeCell ref="AOK6:AOL6"/>
    <mergeCell ref="AOM6:AON6"/>
    <mergeCell ref="AOO6:AOP6"/>
    <mergeCell ref="AOQ6:AOR6"/>
    <mergeCell ref="ANU6:ANV6"/>
    <mergeCell ref="ANW6:ANX6"/>
    <mergeCell ref="ANY6:ANZ6"/>
    <mergeCell ref="AOA6:AOB6"/>
    <mergeCell ref="AOC6:AOD6"/>
    <mergeCell ref="AOE6:AOF6"/>
    <mergeCell ref="ANI6:ANJ6"/>
    <mergeCell ref="ANK6:ANL6"/>
    <mergeCell ref="ANM6:ANN6"/>
    <mergeCell ref="ANO6:ANP6"/>
    <mergeCell ref="ANQ6:ANR6"/>
    <mergeCell ref="ANS6:ANT6"/>
    <mergeCell ref="AMW6:AMX6"/>
    <mergeCell ref="AMY6:AMZ6"/>
    <mergeCell ref="ANA6:ANB6"/>
    <mergeCell ref="ANC6:AND6"/>
    <mergeCell ref="ANE6:ANF6"/>
    <mergeCell ref="ANG6:ANH6"/>
    <mergeCell ref="ARY6:ARZ6"/>
    <mergeCell ref="ASA6:ASB6"/>
    <mergeCell ref="ASC6:ASD6"/>
    <mergeCell ref="ASE6:ASF6"/>
    <mergeCell ref="ASG6:ASH6"/>
    <mergeCell ref="ASI6:ASJ6"/>
    <mergeCell ref="ARM6:ARN6"/>
    <mergeCell ref="ARO6:ARP6"/>
    <mergeCell ref="ARQ6:ARR6"/>
    <mergeCell ref="ARS6:ART6"/>
    <mergeCell ref="ARU6:ARV6"/>
    <mergeCell ref="ARW6:ARX6"/>
    <mergeCell ref="ARA6:ARB6"/>
    <mergeCell ref="ARC6:ARD6"/>
    <mergeCell ref="ARE6:ARF6"/>
    <mergeCell ref="ARG6:ARH6"/>
    <mergeCell ref="ARI6:ARJ6"/>
    <mergeCell ref="ARK6:ARL6"/>
    <mergeCell ref="AQO6:AQP6"/>
    <mergeCell ref="AQQ6:AQR6"/>
    <mergeCell ref="AQS6:AQT6"/>
    <mergeCell ref="AQU6:AQV6"/>
    <mergeCell ref="AQW6:AQX6"/>
    <mergeCell ref="AQY6:AQZ6"/>
    <mergeCell ref="AQC6:AQD6"/>
    <mergeCell ref="AQE6:AQF6"/>
    <mergeCell ref="AQG6:AQH6"/>
    <mergeCell ref="AQI6:AQJ6"/>
    <mergeCell ref="AQK6:AQL6"/>
    <mergeCell ref="AQM6:AQN6"/>
    <mergeCell ref="APQ6:APR6"/>
    <mergeCell ref="APS6:APT6"/>
    <mergeCell ref="APU6:APV6"/>
    <mergeCell ref="APW6:APX6"/>
    <mergeCell ref="APY6:APZ6"/>
    <mergeCell ref="AQA6:AQB6"/>
    <mergeCell ref="AUS6:AUT6"/>
    <mergeCell ref="AUU6:AUV6"/>
    <mergeCell ref="AUW6:AUX6"/>
    <mergeCell ref="AUY6:AUZ6"/>
    <mergeCell ref="AVA6:AVB6"/>
    <mergeCell ref="AVC6:AVD6"/>
    <mergeCell ref="AUG6:AUH6"/>
    <mergeCell ref="AUI6:AUJ6"/>
    <mergeCell ref="AUK6:AUL6"/>
    <mergeCell ref="AUM6:AUN6"/>
    <mergeCell ref="AUO6:AUP6"/>
    <mergeCell ref="AUQ6:AUR6"/>
    <mergeCell ref="ATU6:ATV6"/>
    <mergeCell ref="ATW6:ATX6"/>
    <mergeCell ref="ATY6:ATZ6"/>
    <mergeCell ref="AUA6:AUB6"/>
    <mergeCell ref="AUC6:AUD6"/>
    <mergeCell ref="AUE6:AUF6"/>
    <mergeCell ref="ATI6:ATJ6"/>
    <mergeCell ref="ATK6:ATL6"/>
    <mergeCell ref="ATM6:ATN6"/>
    <mergeCell ref="ATO6:ATP6"/>
    <mergeCell ref="ATQ6:ATR6"/>
    <mergeCell ref="ATS6:ATT6"/>
    <mergeCell ref="ASW6:ASX6"/>
    <mergeCell ref="ASY6:ASZ6"/>
    <mergeCell ref="ATA6:ATB6"/>
    <mergeCell ref="ATC6:ATD6"/>
    <mergeCell ref="ATE6:ATF6"/>
    <mergeCell ref="ATG6:ATH6"/>
    <mergeCell ref="ASK6:ASL6"/>
    <mergeCell ref="ASM6:ASN6"/>
    <mergeCell ref="ASO6:ASP6"/>
    <mergeCell ref="ASQ6:ASR6"/>
    <mergeCell ref="ASS6:AST6"/>
    <mergeCell ref="ASU6:ASV6"/>
    <mergeCell ref="AXM6:AXN6"/>
    <mergeCell ref="AXO6:AXP6"/>
    <mergeCell ref="AXQ6:AXR6"/>
    <mergeCell ref="AXS6:AXT6"/>
    <mergeCell ref="AXU6:AXV6"/>
    <mergeCell ref="AXW6:AXX6"/>
    <mergeCell ref="AXA6:AXB6"/>
    <mergeCell ref="AXC6:AXD6"/>
    <mergeCell ref="AXE6:AXF6"/>
    <mergeCell ref="AXG6:AXH6"/>
    <mergeCell ref="AXI6:AXJ6"/>
    <mergeCell ref="AXK6:AXL6"/>
    <mergeCell ref="AWO6:AWP6"/>
    <mergeCell ref="AWQ6:AWR6"/>
    <mergeCell ref="AWS6:AWT6"/>
    <mergeCell ref="AWU6:AWV6"/>
    <mergeCell ref="AWW6:AWX6"/>
    <mergeCell ref="AWY6:AWZ6"/>
    <mergeCell ref="AWC6:AWD6"/>
    <mergeCell ref="AWE6:AWF6"/>
    <mergeCell ref="AWG6:AWH6"/>
    <mergeCell ref="AWI6:AWJ6"/>
    <mergeCell ref="AWK6:AWL6"/>
    <mergeCell ref="AWM6:AWN6"/>
    <mergeCell ref="AVQ6:AVR6"/>
    <mergeCell ref="AVS6:AVT6"/>
    <mergeCell ref="AVU6:AVV6"/>
    <mergeCell ref="AVW6:AVX6"/>
    <mergeCell ref="AVY6:AVZ6"/>
    <mergeCell ref="AWA6:AWB6"/>
    <mergeCell ref="AVE6:AVF6"/>
    <mergeCell ref="AVG6:AVH6"/>
    <mergeCell ref="AVI6:AVJ6"/>
    <mergeCell ref="AVK6:AVL6"/>
    <mergeCell ref="AVM6:AVN6"/>
    <mergeCell ref="AVO6:AVP6"/>
    <mergeCell ref="BAG6:BAH6"/>
    <mergeCell ref="BAI6:BAJ6"/>
    <mergeCell ref="BAK6:BAL6"/>
    <mergeCell ref="BAM6:BAN6"/>
    <mergeCell ref="BAO6:BAP6"/>
    <mergeCell ref="BAQ6:BAR6"/>
    <mergeCell ref="AZU6:AZV6"/>
    <mergeCell ref="AZW6:AZX6"/>
    <mergeCell ref="AZY6:AZZ6"/>
    <mergeCell ref="BAA6:BAB6"/>
    <mergeCell ref="BAC6:BAD6"/>
    <mergeCell ref="BAE6:BAF6"/>
    <mergeCell ref="AZI6:AZJ6"/>
    <mergeCell ref="AZK6:AZL6"/>
    <mergeCell ref="AZM6:AZN6"/>
    <mergeCell ref="AZO6:AZP6"/>
    <mergeCell ref="AZQ6:AZR6"/>
    <mergeCell ref="AZS6:AZT6"/>
    <mergeCell ref="AYW6:AYX6"/>
    <mergeCell ref="AYY6:AYZ6"/>
    <mergeCell ref="AZA6:AZB6"/>
    <mergeCell ref="AZC6:AZD6"/>
    <mergeCell ref="AZE6:AZF6"/>
    <mergeCell ref="AZG6:AZH6"/>
    <mergeCell ref="AYK6:AYL6"/>
    <mergeCell ref="AYM6:AYN6"/>
    <mergeCell ref="AYO6:AYP6"/>
    <mergeCell ref="AYQ6:AYR6"/>
    <mergeCell ref="AYS6:AYT6"/>
    <mergeCell ref="AYU6:AYV6"/>
    <mergeCell ref="AXY6:AXZ6"/>
    <mergeCell ref="AYA6:AYB6"/>
    <mergeCell ref="AYC6:AYD6"/>
    <mergeCell ref="AYE6:AYF6"/>
    <mergeCell ref="AYG6:AYH6"/>
    <mergeCell ref="AYI6:AYJ6"/>
    <mergeCell ref="BDA6:BDB6"/>
    <mergeCell ref="BDC6:BDD6"/>
    <mergeCell ref="BDE6:BDF6"/>
    <mergeCell ref="BDG6:BDH6"/>
    <mergeCell ref="BDI6:BDJ6"/>
    <mergeCell ref="BDK6:BDL6"/>
    <mergeCell ref="BCO6:BCP6"/>
    <mergeCell ref="BCQ6:BCR6"/>
    <mergeCell ref="BCS6:BCT6"/>
    <mergeCell ref="BCU6:BCV6"/>
    <mergeCell ref="BCW6:BCX6"/>
    <mergeCell ref="BCY6:BCZ6"/>
    <mergeCell ref="BCC6:BCD6"/>
    <mergeCell ref="BCE6:BCF6"/>
    <mergeCell ref="BCG6:BCH6"/>
    <mergeCell ref="BCI6:BCJ6"/>
    <mergeCell ref="BCK6:BCL6"/>
    <mergeCell ref="BCM6:BCN6"/>
    <mergeCell ref="BBQ6:BBR6"/>
    <mergeCell ref="BBS6:BBT6"/>
    <mergeCell ref="BBU6:BBV6"/>
    <mergeCell ref="BBW6:BBX6"/>
    <mergeCell ref="BBY6:BBZ6"/>
    <mergeCell ref="BCA6:BCB6"/>
    <mergeCell ref="BBE6:BBF6"/>
    <mergeCell ref="BBG6:BBH6"/>
    <mergeCell ref="BBI6:BBJ6"/>
    <mergeCell ref="BBK6:BBL6"/>
    <mergeCell ref="BBM6:BBN6"/>
    <mergeCell ref="BBO6:BBP6"/>
    <mergeCell ref="BAS6:BAT6"/>
    <mergeCell ref="BAU6:BAV6"/>
    <mergeCell ref="BAW6:BAX6"/>
    <mergeCell ref="BAY6:BAZ6"/>
    <mergeCell ref="BBA6:BBB6"/>
    <mergeCell ref="BBC6:BBD6"/>
    <mergeCell ref="BFU6:BFV6"/>
    <mergeCell ref="BFW6:BFX6"/>
    <mergeCell ref="BFY6:BFZ6"/>
    <mergeCell ref="BGA6:BGB6"/>
    <mergeCell ref="BGC6:BGD6"/>
    <mergeCell ref="BGE6:BGF6"/>
    <mergeCell ref="BFI6:BFJ6"/>
    <mergeCell ref="BFK6:BFL6"/>
    <mergeCell ref="BFM6:BFN6"/>
    <mergeCell ref="BFO6:BFP6"/>
    <mergeCell ref="BFQ6:BFR6"/>
    <mergeCell ref="BFS6:BFT6"/>
    <mergeCell ref="BEW6:BEX6"/>
    <mergeCell ref="BEY6:BEZ6"/>
    <mergeCell ref="BFA6:BFB6"/>
    <mergeCell ref="BFC6:BFD6"/>
    <mergeCell ref="BFE6:BFF6"/>
    <mergeCell ref="BFG6:BFH6"/>
    <mergeCell ref="BEK6:BEL6"/>
    <mergeCell ref="BEM6:BEN6"/>
    <mergeCell ref="BEO6:BEP6"/>
    <mergeCell ref="BEQ6:BER6"/>
    <mergeCell ref="BES6:BET6"/>
    <mergeCell ref="BEU6:BEV6"/>
    <mergeCell ref="BDY6:BDZ6"/>
    <mergeCell ref="BEA6:BEB6"/>
    <mergeCell ref="BEC6:BED6"/>
    <mergeCell ref="BEE6:BEF6"/>
    <mergeCell ref="BEG6:BEH6"/>
    <mergeCell ref="BEI6:BEJ6"/>
    <mergeCell ref="BDM6:BDN6"/>
    <mergeCell ref="BDO6:BDP6"/>
    <mergeCell ref="BDQ6:BDR6"/>
    <mergeCell ref="BDS6:BDT6"/>
    <mergeCell ref="BDU6:BDV6"/>
    <mergeCell ref="BDW6:BDX6"/>
    <mergeCell ref="BIO6:BIP6"/>
    <mergeCell ref="BIQ6:BIR6"/>
    <mergeCell ref="BIS6:BIT6"/>
    <mergeCell ref="BIU6:BIV6"/>
    <mergeCell ref="BIW6:BIX6"/>
    <mergeCell ref="BIY6:BIZ6"/>
    <mergeCell ref="BIC6:BID6"/>
    <mergeCell ref="BIE6:BIF6"/>
    <mergeCell ref="BIG6:BIH6"/>
    <mergeCell ref="BII6:BIJ6"/>
    <mergeCell ref="BIK6:BIL6"/>
    <mergeCell ref="BIM6:BIN6"/>
    <mergeCell ref="BHQ6:BHR6"/>
    <mergeCell ref="BHS6:BHT6"/>
    <mergeCell ref="BHU6:BHV6"/>
    <mergeCell ref="BHW6:BHX6"/>
    <mergeCell ref="BHY6:BHZ6"/>
    <mergeCell ref="BIA6:BIB6"/>
    <mergeCell ref="BHE6:BHF6"/>
    <mergeCell ref="BHG6:BHH6"/>
    <mergeCell ref="BHI6:BHJ6"/>
    <mergeCell ref="BHK6:BHL6"/>
    <mergeCell ref="BHM6:BHN6"/>
    <mergeCell ref="BHO6:BHP6"/>
    <mergeCell ref="BGS6:BGT6"/>
    <mergeCell ref="BGU6:BGV6"/>
    <mergeCell ref="BGW6:BGX6"/>
    <mergeCell ref="BGY6:BGZ6"/>
    <mergeCell ref="BHA6:BHB6"/>
    <mergeCell ref="BHC6:BHD6"/>
    <mergeCell ref="BGG6:BGH6"/>
    <mergeCell ref="BGI6:BGJ6"/>
    <mergeCell ref="BGK6:BGL6"/>
    <mergeCell ref="BGM6:BGN6"/>
    <mergeCell ref="BGO6:BGP6"/>
    <mergeCell ref="BGQ6:BGR6"/>
    <mergeCell ref="BLI6:BLJ6"/>
    <mergeCell ref="BLK6:BLL6"/>
    <mergeCell ref="BLM6:BLN6"/>
    <mergeCell ref="BLO6:BLP6"/>
    <mergeCell ref="BLQ6:BLR6"/>
    <mergeCell ref="BLS6:BLT6"/>
    <mergeCell ref="BKW6:BKX6"/>
    <mergeCell ref="BKY6:BKZ6"/>
    <mergeCell ref="BLA6:BLB6"/>
    <mergeCell ref="BLC6:BLD6"/>
    <mergeCell ref="BLE6:BLF6"/>
    <mergeCell ref="BLG6:BLH6"/>
    <mergeCell ref="BKK6:BKL6"/>
    <mergeCell ref="BKM6:BKN6"/>
    <mergeCell ref="BKO6:BKP6"/>
    <mergeCell ref="BKQ6:BKR6"/>
    <mergeCell ref="BKS6:BKT6"/>
    <mergeCell ref="BKU6:BKV6"/>
    <mergeCell ref="BJY6:BJZ6"/>
    <mergeCell ref="BKA6:BKB6"/>
    <mergeCell ref="BKC6:BKD6"/>
    <mergeCell ref="BKE6:BKF6"/>
    <mergeCell ref="BKG6:BKH6"/>
    <mergeCell ref="BKI6:BKJ6"/>
    <mergeCell ref="BJM6:BJN6"/>
    <mergeCell ref="BJO6:BJP6"/>
    <mergeCell ref="BJQ6:BJR6"/>
    <mergeCell ref="BJS6:BJT6"/>
    <mergeCell ref="BJU6:BJV6"/>
    <mergeCell ref="BJW6:BJX6"/>
    <mergeCell ref="BJA6:BJB6"/>
    <mergeCell ref="BJC6:BJD6"/>
    <mergeCell ref="BJE6:BJF6"/>
    <mergeCell ref="BJG6:BJH6"/>
    <mergeCell ref="BJI6:BJJ6"/>
    <mergeCell ref="BJK6:BJL6"/>
    <mergeCell ref="BOC6:BOD6"/>
    <mergeCell ref="BOE6:BOF6"/>
    <mergeCell ref="BOG6:BOH6"/>
    <mergeCell ref="BOI6:BOJ6"/>
    <mergeCell ref="BOK6:BOL6"/>
    <mergeCell ref="BOM6:BON6"/>
    <mergeCell ref="BNQ6:BNR6"/>
    <mergeCell ref="BNS6:BNT6"/>
    <mergeCell ref="BNU6:BNV6"/>
    <mergeCell ref="BNW6:BNX6"/>
    <mergeCell ref="BNY6:BNZ6"/>
    <mergeCell ref="BOA6:BOB6"/>
    <mergeCell ref="BNE6:BNF6"/>
    <mergeCell ref="BNG6:BNH6"/>
    <mergeCell ref="BNI6:BNJ6"/>
    <mergeCell ref="BNK6:BNL6"/>
    <mergeCell ref="BNM6:BNN6"/>
    <mergeCell ref="BNO6:BNP6"/>
    <mergeCell ref="BMS6:BMT6"/>
    <mergeCell ref="BMU6:BMV6"/>
    <mergeCell ref="BMW6:BMX6"/>
    <mergeCell ref="BMY6:BMZ6"/>
    <mergeCell ref="BNA6:BNB6"/>
    <mergeCell ref="BNC6:BND6"/>
    <mergeCell ref="BMG6:BMH6"/>
    <mergeCell ref="BMI6:BMJ6"/>
    <mergeCell ref="BMK6:BML6"/>
    <mergeCell ref="BMM6:BMN6"/>
    <mergeCell ref="BMO6:BMP6"/>
    <mergeCell ref="BMQ6:BMR6"/>
    <mergeCell ref="BLU6:BLV6"/>
    <mergeCell ref="BLW6:BLX6"/>
    <mergeCell ref="BLY6:BLZ6"/>
    <mergeCell ref="BMA6:BMB6"/>
    <mergeCell ref="BMC6:BMD6"/>
    <mergeCell ref="BME6:BMF6"/>
    <mergeCell ref="BQW6:BQX6"/>
    <mergeCell ref="BQY6:BQZ6"/>
    <mergeCell ref="BRA6:BRB6"/>
    <mergeCell ref="BRC6:BRD6"/>
    <mergeCell ref="BRE6:BRF6"/>
    <mergeCell ref="BRG6:BRH6"/>
    <mergeCell ref="BQK6:BQL6"/>
    <mergeCell ref="BQM6:BQN6"/>
    <mergeCell ref="BQO6:BQP6"/>
    <mergeCell ref="BQQ6:BQR6"/>
    <mergeCell ref="BQS6:BQT6"/>
    <mergeCell ref="BQU6:BQV6"/>
    <mergeCell ref="BPY6:BPZ6"/>
    <mergeCell ref="BQA6:BQB6"/>
    <mergeCell ref="BQC6:BQD6"/>
    <mergeCell ref="BQE6:BQF6"/>
    <mergeCell ref="BQG6:BQH6"/>
    <mergeCell ref="BQI6:BQJ6"/>
    <mergeCell ref="BPM6:BPN6"/>
    <mergeCell ref="BPO6:BPP6"/>
    <mergeCell ref="BPQ6:BPR6"/>
    <mergeCell ref="BPS6:BPT6"/>
    <mergeCell ref="BPU6:BPV6"/>
    <mergeCell ref="BPW6:BPX6"/>
    <mergeCell ref="BPA6:BPB6"/>
    <mergeCell ref="BPC6:BPD6"/>
    <mergeCell ref="BPE6:BPF6"/>
    <mergeCell ref="BPG6:BPH6"/>
    <mergeCell ref="BPI6:BPJ6"/>
    <mergeCell ref="BPK6:BPL6"/>
    <mergeCell ref="BOO6:BOP6"/>
    <mergeCell ref="BOQ6:BOR6"/>
    <mergeCell ref="BOS6:BOT6"/>
    <mergeCell ref="BOU6:BOV6"/>
    <mergeCell ref="BOW6:BOX6"/>
    <mergeCell ref="BOY6:BOZ6"/>
    <mergeCell ref="BTQ6:BTR6"/>
    <mergeCell ref="BTS6:BTT6"/>
    <mergeCell ref="BTU6:BTV6"/>
    <mergeCell ref="BTW6:BTX6"/>
    <mergeCell ref="BTY6:BTZ6"/>
    <mergeCell ref="BUA6:BUB6"/>
    <mergeCell ref="BTE6:BTF6"/>
    <mergeCell ref="BTG6:BTH6"/>
    <mergeCell ref="BTI6:BTJ6"/>
    <mergeCell ref="BTK6:BTL6"/>
    <mergeCell ref="BTM6:BTN6"/>
    <mergeCell ref="BTO6:BTP6"/>
    <mergeCell ref="BSS6:BST6"/>
    <mergeCell ref="BSU6:BSV6"/>
    <mergeCell ref="BSW6:BSX6"/>
    <mergeCell ref="BSY6:BSZ6"/>
    <mergeCell ref="BTA6:BTB6"/>
    <mergeCell ref="BTC6:BTD6"/>
    <mergeCell ref="BSG6:BSH6"/>
    <mergeCell ref="BSI6:BSJ6"/>
    <mergeCell ref="BSK6:BSL6"/>
    <mergeCell ref="BSM6:BSN6"/>
    <mergeCell ref="BSO6:BSP6"/>
    <mergeCell ref="BSQ6:BSR6"/>
    <mergeCell ref="BRU6:BRV6"/>
    <mergeCell ref="BRW6:BRX6"/>
    <mergeCell ref="BRY6:BRZ6"/>
    <mergeCell ref="BSA6:BSB6"/>
    <mergeCell ref="BSC6:BSD6"/>
    <mergeCell ref="BSE6:BSF6"/>
    <mergeCell ref="BRI6:BRJ6"/>
    <mergeCell ref="BRK6:BRL6"/>
    <mergeCell ref="BRM6:BRN6"/>
    <mergeCell ref="BRO6:BRP6"/>
    <mergeCell ref="BRQ6:BRR6"/>
    <mergeCell ref="BRS6:BRT6"/>
    <mergeCell ref="BWK6:BWL6"/>
    <mergeCell ref="BWM6:BWN6"/>
    <mergeCell ref="BWO6:BWP6"/>
    <mergeCell ref="BWQ6:BWR6"/>
    <mergeCell ref="BWS6:BWT6"/>
    <mergeCell ref="BWU6:BWV6"/>
    <mergeCell ref="BVY6:BVZ6"/>
    <mergeCell ref="BWA6:BWB6"/>
    <mergeCell ref="BWC6:BWD6"/>
    <mergeCell ref="BWE6:BWF6"/>
    <mergeCell ref="BWG6:BWH6"/>
    <mergeCell ref="BWI6:BWJ6"/>
    <mergeCell ref="BVM6:BVN6"/>
    <mergeCell ref="BVO6:BVP6"/>
    <mergeCell ref="BVQ6:BVR6"/>
    <mergeCell ref="BVS6:BVT6"/>
    <mergeCell ref="BVU6:BVV6"/>
    <mergeCell ref="BVW6:BVX6"/>
    <mergeCell ref="BVA6:BVB6"/>
    <mergeCell ref="BVC6:BVD6"/>
    <mergeCell ref="BVE6:BVF6"/>
    <mergeCell ref="BVG6:BVH6"/>
    <mergeCell ref="BVI6:BVJ6"/>
    <mergeCell ref="BVK6:BVL6"/>
    <mergeCell ref="BUO6:BUP6"/>
    <mergeCell ref="BUQ6:BUR6"/>
    <mergeCell ref="BUS6:BUT6"/>
    <mergeCell ref="BUU6:BUV6"/>
    <mergeCell ref="BUW6:BUX6"/>
    <mergeCell ref="BUY6:BUZ6"/>
    <mergeCell ref="BUC6:BUD6"/>
    <mergeCell ref="BUE6:BUF6"/>
    <mergeCell ref="BUG6:BUH6"/>
    <mergeCell ref="BUI6:BUJ6"/>
    <mergeCell ref="BUK6:BUL6"/>
    <mergeCell ref="BUM6:BUN6"/>
    <mergeCell ref="BZE6:BZF6"/>
    <mergeCell ref="BZG6:BZH6"/>
    <mergeCell ref="BZI6:BZJ6"/>
    <mergeCell ref="BZK6:BZL6"/>
    <mergeCell ref="BZM6:BZN6"/>
    <mergeCell ref="BZO6:BZP6"/>
    <mergeCell ref="BYS6:BYT6"/>
    <mergeCell ref="BYU6:BYV6"/>
    <mergeCell ref="BYW6:BYX6"/>
    <mergeCell ref="BYY6:BYZ6"/>
    <mergeCell ref="BZA6:BZB6"/>
    <mergeCell ref="BZC6:BZD6"/>
    <mergeCell ref="BYG6:BYH6"/>
    <mergeCell ref="BYI6:BYJ6"/>
    <mergeCell ref="BYK6:BYL6"/>
    <mergeCell ref="BYM6:BYN6"/>
    <mergeCell ref="BYO6:BYP6"/>
    <mergeCell ref="BYQ6:BYR6"/>
    <mergeCell ref="BXU6:BXV6"/>
    <mergeCell ref="BXW6:BXX6"/>
    <mergeCell ref="BXY6:BXZ6"/>
    <mergeCell ref="BYA6:BYB6"/>
    <mergeCell ref="BYC6:BYD6"/>
    <mergeCell ref="BYE6:BYF6"/>
    <mergeCell ref="BXI6:BXJ6"/>
    <mergeCell ref="BXK6:BXL6"/>
    <mergeCell ref="BXM6:BXN6"/>
    <mergeCell ref="BXO6:BXP6"/>
    <mergeCell ref="BXQ6:BXR6"/>
    <mergeCell ref="BXS6:BXT6"/>
    <mergeCell ref="BWW6:BWX6"/>
    <mergeCell ref="BWY6:BWZ6"/>
    <mergeCell ref="BXA6:BXB6"/>
    <mergeCell ref="BXC6:BXD6"/>
    <mergeCell ref="BXE6:BXF6"/>
    <mergeCell ref="BXG6:BXH6"/>
    <mergeCell ref="CBY6:CBZ6"/>
    <mergeCell ref="CCA6:CCB6"/>
    <mergeCell ref="CCC6:CCD6"/>
    <mergeCell ref="CCE6:CCF6"/>
    <mergeCell ref="CCG6:CCH6"/>
    <mergeCell ref="CCI6:CCJ6"/>
    <mergeCell ref="CBM6:CBN6"/>
    <mergeCell ref="CBO6:CBP6"/>
    <mergeCell ref="CBQ6:CBR6"/>
    <mergeCell ref="CBS6:CBT6"/>
    <mergeCell ref="CBU6:CBV6"/>
    <mergeCell ref="CBW6:CBX6"/>
    <mergeCell ref="CBA6:CBB6"/>
    <mergeCell ref="CBC6:CBD6"/>
    <mergeCell ref="CBE6:CBF6"/>
    <mergeCell ref="CBG6:CBH6"/>
    <mergeCell ref="CBI6:CBJ6"/>
    <mergeCell ref="CBK6:CBL6"/>
    <mergeCell ref="CAO6:CAP6"/>
    <mergeCell ref="CAQ6:CAR6"/>
    <mergeCell ref="CAS6:CAT6"/>
    <mergeCell ref="CAU6:CAV6"/>
    <mergeCell ref="CAW6:CAX6"/>
    <mergeCell ref="CAY6:CAZ6"/>
    <mergeCell ref="CAC6:CAD6"/>
    <mergeCell ref="CAE6:CAF6"/>
    <mergeCell ref="CAG6:CAH6"/>
    <mergeCell ref="CAI6:CAJ6"/>
    <mergeCell ref="CAK6:CAL6"/>
    <mergeCell ref="CAM6:CAN6"/>
    <mergeCell ref="BZQ6:BZR6"/>
    <mergeCell ref="BZS6:BZT6"/>
    <mergeCell ref="BZU6:BZV6"/>
    <mergeCell ref="BZW6:BZX6"/>
    <mergeCell ref="BZY6:BZZ6"/>
    <mergeCell ref="CAA6:CAB6"/>
    <mergeCell ref="CES6:CET6"/>
    <mergeCell ref="CEU6:CEV6"/>
    <mergeCell ref="CEW6:CEX6"/>
    <mergeCell ref="CEY6:CEZ6"/>
    <mergeCell ref="CFA6:CFB6"/>
    <mergeCell ref="CFC6:CFD6"/>
    <mergeCell ref="CEG6:CEH6"/>
    <mergeCell ref="CEI6:CEJ6"/>
    <mergeCell ref="CEK6:CEL6"/>
    <mergeCell ref="CEM6:CEN6"/>
    <mergeCell ref="CEO6:CEP6"/>
    <mergeCell ref="CEQ6:CER6"/>
    <mergeCell ref="CDU6:CDV6"/>
    <mergeCell ref="CDW6:CDX6"/>
    <mergeCell ref="CDY6:CDZ6"/>
    <mergeCell ref="CEA6:CEB6"/>
    <mergeCell ref="CEC6:CED6"/>
    <mergeCell ref="CEE6:CEF6"/>
    <mergeCell ref="CDI6:CDJ6"/>
    <mergeCell ref="CDK6:CDL6"/>
    <mergeCell ref="CDM6:CDN6"/>
    <mergeCell ref="CDO6:CDP6"/>
    <mergeCell ref="CDQ6:CDR6"/>
    <mergeCell ref="CDS6:CDT6"/>
    <mergeCell ref="CCW6:CCX6"/>
    <mergeCell ref="CCY6:CCZ6"/>
    <mergeCell ref="CDA6:CDB6"/>
    <mergeCell ref="CDC6:CDD6"/>
    <mergeCell ref="CDE6:CDF6"/>
    <mergeCell ref="CDG6:CDH6"/>
    <mergeCell ref="CCK6:CCL6"/>
    <mergeCell ref="CCM6:CCN6"/>
    <mergeCell ref="CCO6:CCP6"/>
    <mergeCell ref="CCQ6:CCR6"/>
    <mergeCell ref="CCS6:CCT6"/>
    <mergeCell ref="CCU6:CCV6"/>
    <mergeCell ref="CHM6:CHN6"/>
    <mergeCell ref="CHO6:CHP6"/>
    <mergeCell ref="CHQ6:CHR6"/>
    <mergeCell ref="CHS6:CHT6"/>
    <mergeCell ref="CHU6:CHV6"/>
    <mergeCell ref="CHW6:CHX6"/>
    <mergeCell ref="CHA6:CHB6"/>
    <mergeCell ref="CHC6:CHD6"/>
    <mergeCell ref="CHE6:CHF6"/>
    <mergeCell ref="CHG6:CHH6"/>
    <mergeCell ref="CHI6:CHJ6"/>
    <mergeCell ref="CHK6:CHL6"/>
    <mergeCell ref="CGO6:CGP6"/>
    <mergeCell ref="CGQ6:CGR6"/>
    <mergeCell ref="CGS6:CGT6"/>
    <mergeCell ref="CGU6:CGV6"/>
    <mergeCell ref="CGW6:CGX6"/>
    <mergeCell ref="CGY6:CGZ6"/>
    <mergeCell ref="CGC6:CGD6"/>
    <mergeCell ref="CGE6:CGF6"/>
    <mergeCell ref="CGG6:CGH6"/>
    <mergeCell ref="CGI6:CGJ6"/>
    <mergeCell ref="CGK6:CGL6"/>
    <mergeCell ref="CGM6:CGN6"/>
    <mergeCell ref="CFQ6:CFR6"/>
    <mergeCell ref="CFS6:CFT6"/>
    <mergeCell ref="CFU6:CFV6"/>
    <mergeCell ref="CFW6:CFX6"/>
    <mergeCell ref="CFY6:CFZ6"/>
    <mergeCell ref="CGA6:CGB6"/>
    <mergeCell ref="CFE6:CFF6"/>
    <mergeCell ref="CFG6:CFH6"/>
    <mergeCell ref="CFI6:CFJ6"/>
    <mergeCell ref="CFK6:CFL6"/>
    <mergeCell ref="CFM6:CFN6"/>
    <mergeCell ref="CFO6:CFP6"/>
    <mergeCell ref="CKG6:CKH6"/>
    <mergeCell ref="CKI6:CKJ6"/>
    <mergeCell ref="CKK6:CKL6"/>
    <mergeCell ref="CKM6:CKN6"/>
    <mergeCell ref="CKO6:CKP6"/>
    <mergeCell ref="CKQ6:CKR6"/>
    <mergeCell ref="CJU6:CJV6"/>
    <mergeCell ref="CJW6:CJX6"/>
    <mergeCell ref="CJY6:CJZ6"/>
    <mergeCell ref="CKA6:CKB6"/>
    <mergeCell ref="CKC6:CKD6"/>
    <mergeCell ref="CKE6:CKF6"/>
    <mergeCell ref="CJI6:CJJ6"/>
    <mergeCell ref="CJK6:CJL6"/>
    <mergeCell ref="CJM6:CJN6"/>
    <mergeCell ref="CJO6:CJP6"/>
    <mergeCell ref="CJQ6:CJR6"/>
    <mergeCell ref="CJS6:CJT6"/>
    <mergeCell ref="CIW6:CIX6"/>
    <mergeCell ref="CIY6:CIZ6"/>
    <mergeCell ref="CJA6:CJB6"/>
    <mergeCell ref="CJC6:CJD6"/>
    <mergeCell ref="CJE6:CJF6"/>
    <mergeCell ref="CJG6:CJH6"/>
    <mergeCell ref="CIK6:CIL6"/>
    <mergeCell ref="CIM6:CIN6"/>
    <mergeCell ref="CIO6:CIP6"/>
    <mergeCell ref="CIQ6:CIR6"/>
    <mergeCell ref="CIS6:CIT6"/>
    <mergeCell ref="CIU6:CIV6"/>
    <mergeCell ref="CHY6:CHZ6"/>
    <mergeCell ref="CIA6:CIB6"/>
    <mergeCell ref="CIC6:CID6"/>
    <mergeCell ref="CIE6:CIF6"/>
    <mergeCell ref="CIG6:CIH6"/>
    <mergeCell ref="CII6:CIJ6"/>
    <mergeCell ref="CNA6:CNB6"/>
    <mergeCell ref="CNC6:CND6"/>
    <mergeCell ref="CNE6:CNF6"/>
    <mergeCell ref="CNG6:CNH6"/>
    <mergeCell ref="CNI6:CNJ6"/>
    <mergeCell ref="CNK6:CNL6"/>
    <mergeCell ref="CMO6:CMP6"/>
    <mergeCell ref="CMQ6:CMR6"/>
    <mergeCell ref="CMS6:CMT6"/>
    <mergeCell ref="CMU6:CMV6"/>
    <mergeCell ref="CMW6:CMX6"/>
    <mergeCell ref="CMY6:CMZ6"/>
    <mergeCell ref="CMC6:CMD6"/>
    <mergeCell ref="CME6:CMF6"/>
    <mergeCell ref="CMG6:CMH6"/>
    <mergeCell ref="CMI6:CMJ6"/>
    <mergeCell ref="CMK6:CML6"/>
    <mergeCell ref="CMM6:CMN6"/>
    <mergeCell ref="CLQ6:CLR6"/>
    <mergeCell ref="CLS6:CLT6"/>
    <mergeCell ref="CLU6:CLV6"/>
    <mergeCell ref="CLW6:CLX6"/>
    <mergeCell ref="CLY6:CLZ6"/>
    <mergeCell ref="CMA6:CMB6"/>
    <mergeCell ref="CLE6:CLF6"/>
    <mergeCell ref="CLG6:CLH6"/>
    <mergeCell ref="CLI6:CLJ6"/>
    <mergeCell ref="CLK6:CLL6"/>
    <mergeCell ref="CLM6:CLN6"/>
    <mergeCell ref="CLO6:CLP6"/>
    <mergeCell ref="CKS6:CKT6"/>
    <mergeCell ref="CKU6:CKV6"/>
    <mergeCell ref="CKW6:CKX6"/>
    <mergeCell ref="CKY6:CKZ6"/>
    <mergeCell ref="CLA6:CLB6"/>
    <mergeCell ref="CLC6:CLD6"/>
    <mergeCell ref="CPU6:CPV6"/>
    <mergeCell ref="CPW6:CPX6"/>
    <mergeCell ref="CPY6:CPZ6"/>
    <mergeCell ref="CQA6:CQB6"/>
    <mergeCell ref="CQC6:CQD6"/>
    <mergeCell ref="CQE6:CQF6"/>
    <mergeCell ref="CPI6:CPJ6"/>
    <mergeCell ref="CPK6:CPL6"/>
    <mergeCell ref="CPM6:CPN6"/>
    <mergeCell ref="CPO6:CPP6"/>
    <mergeCell ref="CPQ6:CPR6"/>
    <mergeCell ref="CPS6:CPT6"/>
    <mergeCell ref="COW6:COX6"/>
    <mergeCell ref="COY6:COZ6"/>
    <mergeCell ref="CPA6:CPB6"/>
    <mergeCell ref="CPC6:CPD6"/>
    <mergeCell ref="CPE6:CPF6"/>
    <mergeCell ref="CPG6:CPH6"/>
    <mergeCell ref="COK6:COL6"/>
    <mergeCell ref="COM6:CON6"/>
    <mergeCell ref="COO6:COP6"/>
    <mergeCell ref="COQ6:COR6"/>
    <mergeCell ref="COS6:COT6"/>
    <mergeCell ref="COU6:COV6"/>
    <mergeCell ref="CNY6:CNZ6"/>
    <mergeCell ref="COA6:COB6"/>
    <mergeCell ref="COC6:COD6"/>
    <mergeCell ref="COE6:COF6"/>
    <mergeCell ref="COG6:COH6"/>
    <mergeCell ref="COI6:COJ6"/>
    <mergeCell ref="CNM6:CNN6"/>
    <mergeCell ref="CNO6:CNP6"/>
    <mergeCell ref="CNQ6:CNR6"/>
    <mergeCell ref="CNS6:CNT6"/>
    <mergeCell ref="CNU6:CNV6"/>
    <mergeCell ref="CNW6:CNX6"/>
    <mergeCell ref="CSO6:CSP6"/>
    <mergeCell ref="CSQ6:CSR6"/>
    <mergeCell ref="CSS6:CST6"/>
    <mergeCell ref="CSU6:CSV6"/>
    <mergeCell ref="CSW6:CSX6"/>
    <mergeCell ref="CSY6:CSZ6"/>
    <mergeCell ref="CSC6:CSD6"/>
    <mergeCell ref="CSE6:CSF6"/>
    <mergeCell ref="CSG6:CSH6"/>
    <mergeCell ref="CSI6:CSJ6"/>
    <mergeCell ref="CSK6:CSL6"/>
    <mergeCell ref="CSM6:CSN6"/>
    <mergeCell ref="CRQ6:CRR6"/>
    <mergeCell ref="CRS6:CRT6"/>
    <mergeCell ref="CRU6:CRV6"/>
    <mergeCell ref="CRW6:CRX6"/>
    <mergeCell ref="CRY6:CRZ6"/>
    <mergeCell ref="CSA6:CSB6"/>
    <mergeCell ref="CRE6:CRF6"/>
    <mergeCell ref="CRG6:CRH6"/>
    <mergeCell ref="CRI6:CRJ6"/>
    <mergeCell ref="CRK6:CRL6"/>
    <mergeCell ref="CRM6:CRN6"/>
    <mergeCell ref="CRO6:CRP6"/>
    <mergeCell ref="CQS6:CQT6"/>
    <mergeCell ref="CQU6:CQV6"/>
    <mergeCell ref="CQW6:CQX6"/>
    <mergeCell ref="CQY6:CQZ6"/>
    <mergeCell ref="CRA6:CRB6"/>
    <mergeCell ref="CRC6:CRD6"/>
    <mergeCell ref="CQG6:CQH6"/>
    <mergeCell ref="CQI6:CQJ6"/>
    <mergeCell ref="CQK6:CQL6"/>
    <mergeCell ref="CQM6:CQN6"/>
    <mergeCell ref="CQO6:CQP6"/>
    <mergeCell ref="CQQ6:CQR6"/>
    <mergeCell ref="CVI6:CVJ6"/>
    <mergeCell ref="CVK6:CVL6"/>
    <mergeCell ref="CVM6:CVN6"/>
    <mergeCell ref="CVO6:CVP6"/>
    <mergeCell ref="CVQ6:CVR6"/>
    <mergeCell ref="CVS6:CVT6"/>
    <mergeCell ref="CUW6:CUX6"/>
    <mergeCell ref="CUY6:CUZ6"/>
    <mergeCell ref="CVA6:CVB6"/>
    <mergeCell ref="CVC6:CVD6"/>
    <mergeCell ref="CVE6:CVF6"/>
    <mergeCell ref="CVG6:CVH6"/>
    <mergeCell ref="CUK6:CUL6"/>
    <mergeCell ref="CUM6:CUN6"/>
    <mergeCell ref="CUO6:CUP6"/>
    <mergeCell ref="CUQ6:CUR6"/>
    <mergeCell ref="CUS6:CUT6"/>
    <mergeCell ref="CUU6:CUV6"/>
    <mergeCell ref="CTY6:CTZ6"/>
    <mergeCell ref="CUA6:CUB6"/>
    <mergeCell ref="CUC6:CUD6"/>
    <mergeCell ref="CUE6:CUF6"/>
    <mergeCell ref="CUG6:CUH6"/>
    <mergeCell ref="CUI6:CUJ6"/>
    <mergeCell ref="CTM6:CTN6"/>
    <mergeCell ref="CTO6:CTP6"/>
    <mergeCell ref="CTQ6:CTR6"/>
    <mergeCell ref="CTS6:CTT6"/>
    <mergeCell ref="CTU6:CTV6"/>
    <mergeCell ref="CTW6:CTX6"/>
    <mergeCell ref="CTA6:CTB6"/>
    <mergeCell ref="CTC6:CTD6"/>
    <mergeCell ref="CTE6:CTF6"/>
    <mergeCell ref="CTG6:CTH6"/>
    <mergeCell ref="CTI6:CTJ6"/>
    <mergeCell ref="CTK6:CTL6"/>
    <mergeCell ref="CYC6:CYD6"/>
    <mergeCell ref="CYE6:CYF6"/>
    <mergeCell ref="CYG6:CYH6"/>
    <mergeCell ref="CYI6:CYJ6"/>
    <mergeCell ref="CYK6:CYL6"/>
    <mergeCell ref="CYM6:CYN6"/>
    <mergeCell ref="CXQ6:CXR6"/>
    <mergeCell ref="CXS6:CXT6"/>
    <mergeCell ref="CXU6:CXV6"/>
    <mergeCell ref="CXW6:CXX6"/>
    <mergeCell ref="CXY6:CXZ6"/>
    <mergeCell ref="CYA6:CYB6"/>
    <mergeCell ref="CXE6:CXF6"/>
    <mergeCell ref="CXG6:CXH6"/>
    <mergeCell ref="CXI6:CXJ6"/>
    <mergeCell ref="CXK6:CXL6"/>
    <mergeCell ref="CXM6:CXN6"/>
    <mergeCell ref="CXO6:CXP6"/>
    <mergeCell ref="CWS6:CWT6"/>
    <mergeCell ref="CWU6:CWV6"/>
    <mergeCell ref="CWW6:CWX6"/>
    <mergeCell ref="CWY6:CWZ6"/>
    <mergeCell ref="CXA6:CXB6"/>
    <mergeCell ref="CXC6:CXD6"/>
    <mergeCell ref="CWG6:CWH6"/>
    <mergeCell ref="CWI6:CWJ6"/>
    <mergeCell ref="CWK6:CWL6"/>
    <mergeCell ref="CWM6:CWN6"/>
    <mergeCell ref="CWO6:CWP6"/>
    <mergeCell ref="CWQ6:CWR6"/>
    <mergeCell ref="CVU6:CVV6"/>
    <mergeCell ref="CVW6:CVX6"/>
    <mergeCell ref="CVY6:CVZ6"/>
    <mergeCell ref="CWA6:CWB6"/>
    <mergeCell ref="CWC6:CWD6"/>
    <mergeCell ref="CWE6:CWF6"/>
    <mergeCell ref="DAW6:DAX6"/>
    <mergeCell ref="DAY6:DAZ6"/>
    <mergeCell ref="DBA6:DBB6"/>
    <mergeCell ref="DBC6:DBD6"/>
    <mergeCell ref="DBE6:DBF6"/>
    <mergeCell ref="DBG6:DBH6"/>
    <mergeCell ref="DAK6:DAL6"/>
    <mergeCell ref="DAM6:DAN6"/>
    <mergeCell ref="DAO6:DAP6"/>
    <mergeCell ref="DAQ6:DAR6"/>
    <mergeCell ref="DAS6:DAT6"/>
    <mergeCell ref="DAU6:DAV6"/>
    <mergeCell ref="CZY6:CZZ6"/>
    <mergeCell ref="DAA6:DAB6"/>
    <mergeCell ref="DAC6:DAD6"/>
    <mergeCell ref="DAE6:DAF6"/>
    <mergeCell ref="DAG6:DAH6"/>
    <mergeCell ref="DAI6:DAJ6"/>
    <mergeCell ref="CZM6:CZN6"/>
    <mergeCell ref="CZO6:CZP6"/>
    <mergeCell ref="CZQ6:CZR6"/>
    <mergeCell ref="CZS6:CZT6"/>
    <mergeCell ref="CZU6:CZV6"/>
    <mergeCell ref="CZW6:CZX6"/>
    <mergeCell ref="CZA6:CZB6"/>
    <mergeCell ref="CZC6:CZD6"/>
    <mergeCell ref="CZE6:CZF6"/>
    <mergeCell ref="CZG6:CZH6"/>
    <mergeCell ref="CZI6:CZJ6"/>
    <mergeCell ref="CZK6:CZL6"/>
    <mergeCell ref="CYO6:CYP6"/>
    <mergeCell ref="CYQ6:CYR6"/>
    <mergeCell ref="CYS6:CYT6"/>
    <mergeCell ref="CYU6:CYV6"/>
    <mergeCell ref="CYW6:CYX6"/>
    <mergeCell ref="CYY6:CYZ6"/>
    <mergeCell ref="DDQ6:DDR6"/>
    <mergeCell ref="DDS6:DDT6"/>
    <mergeCell ref="DDU6:DDV6"/>
    <mergeCell ref="DDW6:DDX6"/>
    <mergeCell ref="DDY6:DDZ6"/>
    <mergeCell ref="DEA6:DEB6"/>
    <mergeCell ref="DDE6:DDF6"/>
    <mergeCell ref="DDG6:DDH6"/>
    <mergeCell ref="DDI6:DDJ6"/>
    <mergeCell ref="DDK6:DDL6"/>
    <mergeCell ref="DDM6:DDN6"/>
    <mergeCell ref="DDO6:DDP6"/>
    <mergeCell ref="DCS6:DCT6"/>
    <mergeCell ref="DCU6:DCV6"/>
    <mergeCell ref="DCW6:DCX6"/>
    <mergeCell ref="DCY6:DCZ6"/>
    <mergeCell ref="DDA6:DDB6"/>
    <mergeCell ref="DDC6:DDD6"/>
    <mergeCell ref="DCG6:DCH6"/>
    <mergeCell ref="DCI6:DCJ6"/>
    <mergeCell ref="DCK6:DCL6"/>
    <mergeCell ref="DCM6:DCN6"/>
    <mergeCell ref="DCO6:DCP6"/>
    <mergeCell ref="DCQ6:DCR6"/>
    <mergeCell ref="DBU6:DBV6"/>
    <mergeCell ref="DBW6:DBX6"/>
    <mergeCell ref="DBY6:DBZ6"/>
    <mergeCell ref="DCA6:DCB6"/>
    <mergeCell ref="DCC6:DCD6"/>
    <mergeCell ref="DCE6:DCF6"/>
    <mergeCell ref="DBI6:DBJ6"/>
    <mergeCell ref="DBK6:DBL6"/>
    <mergeCell ref="DBM6:DBN6"/>
    <mergeCell ref="DBO6:DBP6"/>
    <mergeCell ref="DBQ6:DBR6"/>
    <mergeCell ref="DBS6:DBT6"/>
    <mergeCell ref="DGK6:DGL6"/>
    <mergeCell ref="DGM6:DGN6"/>
    <mergeCell ref="DGO6:DGP6"/>
    <mergeCell ref="DGQ6:DGR6"/>
    <mergeCell ref="DGS6:DGT6"/>
    <mergeCell ref="DGU6:DGV6"/>
    <mergeCell ref="DFY6:DFZ6"/>
    <mergeCell ref="DGA6:DGB6"/>
    <mergeCell ref="DGC6:DGD6"/>
    <mergeCell ref="DGE6:DGF6"/>
    <mergeCell ref="DGG6:DGH6"/>
    <mergeCell ref="DGI6:DGJ6"/>
    <mergeCell ref="DFM6:DFN6"/>
    <mergeCell ref="DFO6:DFP6"/>
    <mergeCell ref="DFQ6:DFR6"/>
    <mergeCell ref="DFS6:DFT6"/>
    <mergeCell ref="DFU6:DFV6"/>
    <mergeCell ref="DFW6:DFX6"/>
    <mergeCell ref="DFA6:DFB6"/>
    <mergeCell ref="DFC6:DFD6"/>
    <mergeCell ref="DFE6:DFF6"/>
    <mergeCell ref="DFG6:DFH6"/>
    <mergeCell ref="DFI6:DFJ6"/>
    <mergeCell ref="DFK6:DFL6"/>
    <mergeCell ref="DEO6:DEP6"/>
    <mergeCell ref="DEQ6:DER6"/>
    <mergeCell ref="DES6:DET6"/>
    <mergeCell ref="DEU6:DEV6"/>
    <mergeCell ref="DEW6:DEX6"/>
    <mergeCell ref="DEY6:DEZ6"/>
    <mergeCell ref="DEC6:DED6"/>
    <mergeCell ref="DEE6:DEF6"/>
    <mergeCell ref="DEG6:DEH6"/>
    <mergeCell ref="DEI6:DEJ6"/>
    <mergeCell ref="DEK6:DEL6"/>
    <mergeCell ref="DEM6:DEN6"/>
    <mergeCell ref="DJE6:DJF6"/>
    <mergeCell ref="DJG6:DJH6"/>
    <mergeCell ref="DJI6:DJJ6"/>
    <mergeCell ref="DJK6:DJL6"/>
    <mergeCell ref="DJM6:DJN6"/>
    <mergeCell ref="DJO6:DJP6"/>
    <mergeCell ref="DIS6:DIT6"/>
    <mergeCell ref="DIU6:DIV6"/>
    <mergeCell ref="DIW6:DIX6"/>
    <mergeCell ref="DIY6:DIZ6"/>
    <mergeCell ref="DJA6:DJB6"/>
    <mergeCell ref="DJC6:DJD6"/>
    <mergeCell ref="DIG6:DIH6"/>
    <mergeCell ref="DII6:DIJ6"/>
    <mergeCell ref="DIK6:DIL6"/>
    <mergeCell ref="DIM6:DIN6"/>
    <mergeCell ref="DIO6:DIP6"/>
    <mergeCell ref="DIQ6:DIR6"/>
    <mergeCell ref="DHU6:DHV6"/>
    <mergeCell ref="DHW6:DHX6"/>
    <mergeCell ref="DHY6:DHZ6"/>
    <mergeCell ref="DIA6:DIB6"/>
    <mergeCell ref="DIC6:DID6"/>
    <mergeCell ref="DIE6:DIF6"/>
    <mergeCell ref="DHI6:DHJ6"/>
    <mergeCell ref="DHK6:DHL6"/>
    <mergeCell ref="DHM6:DHN6"/>
    <mergeCell ref="DHO6:DHP6"/>
    <mergeCell ref="DHQ6:DHR6"/>
    <mergeCell ref="DHS6:DHT6"/>
    <mergeCell ref="DGW6:DGX6"/>
    <mergeCell ref="DGY6:DGZ6"/>
    <mergeCell ref="DHA6:DHB6"/>
    <mergeCell ref="DHC6:DHD6"/>
    <mergeCell ref="DHE6:DHF6"/>
    <mergeCell ref="DHG6:DHH6"/>
    <mergeCell ref="DLY6:DLZ6"/>
    <mergeCell ref="DMA6:DMB6"/>
    <mergeCell ref="DMC6:DMD6"/>
    <mergeCell ref="DME6:DMF6"/>
    <mergeCell ref="DMG6:DMH6"/>
    <mergeCell ref="DMI6:DMJ6"/>
    <mergeCell ref="DLM6:DLN6"/>
    <mergeCell ref="DLO6:DLP6"/>
    <mergeCell ref="DLQ6:DLR6"/>
    <mergeCell ref="DLS6:DLT6"/>
    <mergeCell ref="DLU6:DLV6"/>
    <mergeCell ref="DLW6:DLX6"/>
    <mergeCell ref="DLA6:DLB6"/>
    <mergeCell ref="DLC6:DLD6"/>
    <mergeCell ref="DLE6:DLF6"/>
    <mergeCell ref="DLG6:DLH6"/>
    <mergeCell ref="DLI6:DLJ6"/>
    <mergeCell ref="DLK6:DLL6"/>
    <mergeCell ref="DKO6:DKP6"/>
    <mergeCell ref="DKQ6:DKR6"/>
    <mergeCell ref="DKS6:DKT6"/>
    <mergeCell ref="DKU6:DKV6"/>
    <mergeCell ref="DKW6:DKX6"/>
    <mergeCell ref="DKY6:DKZ6"/>
    <mergeCell ref="DKC6:DKD6"/>
    <mergeCell ref="DKE6:DKF6"/>
    <mergeCell ref="DKG6:DKH6"/>
    <mergeCell ref="DKI6:DKJ6"/>
    <mergeCell ref="DKK6:DKL6"/>
    <mergeCell ref="DKM6:DKN6"/>
    <mergeCell ref="DJQ6:DJR6"/>
    <mergeCell ref="DJS6:DJT6"/>
    <mergeCell ref="DJU6:DJV6"/>
    <mergeCell ref="DJW6:DJX6"/>
    <mergeCell ref="DJY6:DJZ6"/>
    <mergeCell ref="DKA6:DKB6"/>
    <mergeCell ref="DOS6:DOT6"/>
    <mergeCell ref="DOU6:DOV6"/>
    <mergeCell ref="DOW6:DOX6"/>
    <mergeCell ref="DOY6:DOZ6"/>
    <mergeCell ref="DPA6:DPB6"/>
    <mergeCell ref="DPC6:DPD6"/>
    <mergeCell ref="DOG6:DOH6"/>
    <mergeCell ref="DOI6:DOJ6"/>
    <mergeCell ref="DOK6:DOL6"/>
    <mergeCell ref="DOM6:DON6"/>
    <mergeCell ref="DOO6:DOP6"/>
    <mergeCell ref="DOQ6:DOR6"/>
    <mergeCell ref="DNU6:DNV6"/>
    <mergeCell ref="DNW6:DNX6"/>
    <mergeCell ref="DNY6:DNZ6"/>
    <mergeCell ref="DOA6:DOB6"/>
    <mergeCell ref="DOC6:DOD6"/>
    <mergeCell ref="DOE6:DOF6"/>
    <mergeCell ref="DNI6:DNJ6"/>
    <mergeCell ref="DNK6:DNL6"/>
    <mergeCell ref="DNM6:DNN6"/>
    <mergeCell ref="DNO6:DNP6"/>
    <mergeCell ref="DNQ6:DNR6"/>
    <mergeCell ref="DNS6:DNT6"/>
    <mergeCell ref="DMW6:DMX6"/>
    <mergeCell ref="DMY6:DMZ6"/>
    <mergeCell ref="DNA6:DNB6"/>
    <mergeCell ref="DNC6:DND6"/>
    <mergeCell ref="DNE6:DNF6"/>
    <mergeCell ref="DNG6:DNH6"/>
    <mergeCell ref="DMK6:DML6"/>
    <mergeCell ref="DMM6:DMN6"/>
    <mergeCell ref="DMO6:DMP6"/>
    <mergeCell ref="DMQ6:DMR6"/>
    <mergeCell ref="DMS6:DMT6"/>
    <mergeCell ref="DMU6:DMV6"/>
    <mergeCell ref="DRM6:DRN6"/>
    <mergeCell ref="DRO6:DRP6"/>
    <mergeCell ref="DRQ6:DRR6"/>
    <mergeCell ref="DRS6:DRT6"/>
    <mergeCell ref="DRU6:DRV6"/>
    <mergeCell ref="DRW6:DRX6"/>
    <mergeCell ref="DRA6:DRB6"/>
    <mergeCell ref="DRC6:DRD6"/>
    <mergeCell ref="DRE6:DRF6"/>
    <mergeCell ref="DRG6:DRH6"/>
    <mergeCell ref="DRI6:DRJ6"/>
    <mergeCell ref="DRK6:DRL6"/>
    <mergeCell ref="DQO6:DQP6"/>
    <mergeCell ref="DQQ6:DQR6"/>
    <mergeCell ref="DQS6:DQT6"/>
    <mergeCell ref="DQU6:DQV6"/>
    <mergeCell ref="DQW6:DQX6"/>
    <mergeCell ref="DQY6:DQZ6"/>
    <mergeCell ref="DQC6:DQD6"/>
    <mergeCell ref="DQE6:DQF6"/>
    <mergeCell ref="DQG6:DQH6"/>
    <mergeCell ref="DQI6:DQJ6"/>
    <mergeCell ref="DQK6:DQL6"/>
    <mergeCell ref="DQM6:DQN6"/>
    <mergeCell ref="DPQ6:DPR6"/>
    <mergeCell ref="DPS6:DPT6"/>
    <mergeCell ref="DPU6:DPV6"/>
    <mergeCell ref="DPW6:DPX6"/>
    <mergeCell ref="DPY6:DPZ6"/>
    <mergeCell ref="DQA6:DQB6"/>
    <mergeCell ref="DPE6:DPF6"/>
    <mergeCell ref="DPG6:DPH6"/>
    <mergeCell ref="DPI6:DPJ6"/>
    <mergeCell ref="DPK6:DPL6"/>
    <mergeCell ref="DPM6:DPN6"/>
    <mergeCell ref="DPO6:DPP6"/>
    <mergeCell ref="DUG6:DUH6"/>
    <mergeCell ref="DUI6:DUJ6"/>
    <mergeCell ref="DUK6:DUL6"/>
    <mergeCell ref="DUM6:DUN6"/>
    <mergeCell ref="DUO6:DUP6"/>
    <mergeCell ref="DUQ6:DUR6"/>
    <mergeCell ref="DTU6:DTV6"/>
    <mergeCell ref="DTW6:DTX6"/>
    <mergeCell ref="DTY6:DTZ6"/>
    <mergeCell ref="DUA6:DUB6"/>
    <mergeCell ref="DUC6:DUD6"/>
    <mergeCell ref="DUE6:DUF6"/>
    <mergeCell ref="DTI6:DTJ6"/>
    <mergeCell ref="DTK6:DTL6"/>
    <mergeCell ref="DTM6:DTN6"/>
    <mergeCell ref="DTO6:DTP6"/>
    <mergeCell ref="DTQ6:DTR6"/>
    <mergeCell ref="DTS6:DTT6"/>
    <mergeCell ref="DSW6:DSX6"/>
    <mergeCell ref="DSY6:DSZ6"/>
    <mergeCell ref="DTA6:DTB6"/>
    <mergeCell ref="DTC6:DTD6"/>
    <mergeCell ref="DTE6:DTF6"/>
    <mergeCell ref="DTG6:DTH6"/>
    <mergeCell ref="DSK6:DSL6"/>
    <mergeCell ref="DSM6:DSN6"/>
    <mergeCell ref="DSO6:DSP6"/>
    <mergeCell ref="DSQ6:DSR6"/>
    <mergeCell ref="DSS6:DST6"/>
    <mergeCell ref="DSU6:DSV6"/>
    <mergeCell ref="DRY6:DRZ6"/>
    <mergeCell ref="DSA6:DSB6"/>
    <mergeCell ref="DSC6:DSD6"/>
    <mergeCell ref="DSE6:DSF6"/>
    <mergeCell ref="DSG6:DSH6"/>
    <mergeCell ref="DSI6:DSJ6"/>
    <mergeCell ref="DXA6:DXB6"/>
    <mergeCell ref="DXC6:DXD6"/>
    <mergeCell ref="DXE6:DXF6"/>
    <mergeCell ref="DXG6:DXH6"/>
    <mergeCell ref="DXI6:DXJ6"/>
    <mergeCell ref="DXK6:DXL6"/>
    <mergeCell ref="DWO6:DWP6"/>
    <mergeCell ref="DWQ6:DWR6"/>
    <mergeCell ref="DWS6:DWT6"/>
    <mergeCell ref="DWU6:DWV6"/>
    <mergeCell ref="DWW6:DWX6"/>
    <mergeCell ref="DWY6:DWZ6"/>
    <mergeCell ref="DWC6:DWD6"/>
    <mergeCell ref="DWE6:DWF6"/>
    <mergeCell ref="DWG6:DWH6"/>
    <mergeCell ref="DWI6:DWJ6"/>
    <mergeCell ref="DWK6:DWL6"/>
    <mergeCell ref="DWM6:DWN6"/>
    <mergeCell ref="DVQ6:DVR6"/>
    <mergeCell ref="DVS6:DVT6"/>
    <mergeCell ref="DVU6:DVV6"/>
    <mergeCell ref="DVW6:DVX6"/>
    <mergeCell ref="DVY6:DVZ6"/>
    <mergeCell ref="DWA6:DWB6"/>
    <mergeCell ref="DVE6:DVF6"/>
    <mergeCell ref="DVG6:DVH6"/>
    <mergeCell ref="DVI6:DVJ6"/>
    <mergeCell ref="DVK6:DVL6"/>
    <mergeCell ref="DVM6:DVN6"/>
    <mergeCell ref="DVO6:DVP6"/>
    <mergeCell ref="DUS6:DUT6"/>
    <mergeCell ref="DUU6:DUV6"/>
    <mergeCell ref="DUW6:DUX6"/>
    <mergeCell ref="DUY6:DUZ6"/>
    <mergeCell ref="DVA6:DVB6"/>
    <mergeCell ref="DVC6:DVD6"/>
    <mergeCell ref="DZU6:DZV6"/>
    <mergeCell ref="DZW6:DZX6"/>
    <mergeCell ref="DZY6:DZZ6"/>
    <mergeCell ref="EAA6:EAB6"/>
    <mergeCell ref="EAC6:EAD6"/>
    <mergeCell ref="EAE6:EAF6"/>
    <mergeCell ref="DZI6:DZJ6"/>
    <mergeCell ref="DZK6:DZL6"/>
    <mergeCell ref="DZM6:DZN6"/>
    <mergeCell ref="DZO6:DZP6"/>
    <mergeCell ref="DZQ6:DZR6"/>
    <mergeCell ref="DZS6:DZT6"/>
    <mergeCell ref="DYW6:DYX6"/>
    <mergeCell ref="DYY6:DYZ6"/>
    <mergeCell ref="DZA6:DZB6"/>
    <mergeCell ref="DZC6:DZD6"/>
    <mergeCell ref="DZE6:DZF6"/>
    <mergeCell ref="DZG6:DZH6"/>
    <mergeCell ref="DYK6:DYL6"/>
    <mergeCell ref="DYM6:DYN6"/>
    <mergeCell ref="DYO6:DYP6"/>
    <mergeCell ref="DYQ6:DYR6"/>
    <mergeCell ref="DYS6:DYT6"/>
    <mergeCell ref="DYU6:DYV6"/>
    <mergeCell ref="DXY6:DXZ6"/>
    <mergeCell ref="DYA6:DYB6"/>
    <mergeCell ref="DYC6:DYD6"/>
    <mergeCell ref="DYE6:DYF6"/>
    <mergeCell ref="DYG6:DYH6"/>
    <mergeCell ref="DYI6:DYJ6"/>
    <mergeCell ref="DXM6:DXN6"/>
    <mergeCell ref="DXO6:DXP6"/>
    <mergeCell ref="DXQ6:DXR6"/>
    <mergeCell ref="DXS6:DXT6"/>
    <mergeCell ref="DXU6:DXV6"/>
    <mergeCell ref="DXW6:DXX6"/>
    <mergeCell ref="ECO6:ECP6"/>
    <mergeCell ref="ECQ6:ECR6"/>
    <mergeCell ref="ECS6:ECT6"/>
    <mergeCell ref="ECU6:ECV6"/>
    <mergeCell ref="ECW6:ECX6"/>
    <mergeCell ref="ECY6:ECZ6"/>
    <mergeCell ref="ECC6:ECD6"/>
    <mergeCell ref="ECE6:ECF6"/>
    <mergeCell ref="ECG6:ECH6"/>
    <mergeCell ref="ECI6:ECJ6"/>
    <mergeCell ref="ECK6:ECL6"/>
    <mergeCell ref="ECM6:ECN6"/>
    <mergeCell ref="EBQ6:EBR6"/>
    <mergeCell ref="EBS6:EBT6"/>
    <mergeCell ref="EBU6:EBV6"/>
    <mergeCell ref="EBW6:EBX6"/>
    <mergeCell ref="EBY6:EBZ6"/>
    <mergeCell ref="ECA6:ECB6"/>
    <mergeCell ref="EBE6:EBF6"/>
    <mergeCell ref="EBG6:EBH6"/>
    <mergeCell ref="EBI6:EBJ6"/>
    <mergeCell ref="EBK6:EBL6"/>
    <mergeCell ref="EBM6:EBN6"/>
    <mergeCell ref="EBO6:EBP6"/>
    <mergeCell ref="EAS6:EAT6"/>
    <mergeCell ref="EAU6:EAV6"/>
    <mergeCell ref="EAW6:EAX6"/>
    <mergeCell ref="EAY6:EAZ6"/>
    <mergeCell ref="EBA6:EBB6"/>
    <mergeCell ref="EBC6:EBD6"/>
    <mergeCell ref="EAG6:EAH6"/>
    <mergeCell ref="EAI6:EAJ6"/>
    <mergeCell ref="EAK6:EAL6"/>
    <mergeCell ref="EAM6:EAN6"/>
    <mergeCell ref="EAO6:EAP6"/>
    <mergeCell ref="EAQ6:EAR6"/>
    <mergeCell ref="EFI6:EFJ6"/>
    <mergeCell ref="EFK6:EFL6"/>
    <mergeCell ref="EFM6:EFN6"/>
    <mergeCell ref="EFO6:EFP6"/>
    <mergeCell ref="EFQ6:EFR6"/>
    <mergeCell ref="EFS6:EFT6"/>
    <mergeCell ref="EEW6:EEX6"/>
    <mergeCell ref="EEY6:EEZ6"/>
    <mergeCell ref="EFA6:EFB6"/>
    <mergeCell ref="EFC6:EFD6"/>
    <mergeCell ref="EFE6:EFF6"/>
    <mergeCell ref="EFG6:EFH6"/>
    <mergeCell ref="EEK6:EEL6"/>
    <mergeCell ref="EEM6:EEN6"/>
    <mergeCell ref="EEO6:EEP6"/>
    <mergeCell ref="EEQ6:EER6"/>
    <mergeCell ref="EES6:EET6"/>
    <mergeCell ref="EEU6:EEV6"/>
    <mergeCell ref="EDY6:EDZ6"/>
    <mergeCell ref="EEA6:EEB6"/>
    <mergeCell ref="EEC6:EED6"/>
    <mergeCell ref="EEE6:EEF6"/>
    <mergeCell ref="EEG6:EEH6"/>
    <mergeCell ref="EEI6:EEJ6"/>
    <mergeCell ref="EDM6:EDN6"/>
    <mergeCell ref="EDO6:EDP6"/>
    <mergeCell ref="EDQ6:EDR6"/>
    <mergeCell ref="EDS6:EDT6"/>
    <mergeCell ref="EDU6:EDV6"/>
    <mergeCell ref="EDW6:EDX6"/>
    <mergeCell ref="EDA6:EDB6"/>
    <mergeCell ref="EDC6:EDD6"/>
    <mergeCell ref="EDE6:EDF6"/>
    <mergeCell ref="EDG6:EDH6"/>
    <mergeCell ref="EDI6:EDJ6"/>
    <mergeCell ref="EDK6:EDL6"/>
    <mergeCell ref="EIC6:EID6"/>
    <mergeCell ref="EIE6:EIF6"/>
    <mergeCell ref="EIG6:EIH6"/>
    <mergeCell ref="EII6:EIJ6"/>
    <mergeCell ref="EIK6:EIL6"/>
    <mergeCell ref="EIM6:EIN6"/>
    <mergeCell ref="EHQ6:EHR6"/>
    <mergeCell ref="EHS6:EHT6"/>
    <mergeCell ref="EHU6:EHV6"/>
    <mergeCell ref="EHW6:EHX6"/>
    <mergeCell ref="EHY6:EHZ6"/>
    <mergeCell ref="EIA6:EIB6"/>
    <mergeCell ref="EHE6:EHF6"/>
    <mergeCell ref="EHG6:EHH6"/>
    <mergeCell ref="EHI6:EHJ6"/>
    <mergeCell ref="EHK6:EHL6"/>
    <mergeCell ref="EHM6:EHN6"/>
    <mergeCell ref="EHO6:EHP6"/>
    <mergeCell ref="EGS6:EGT6"/>
    <mergeCell ref="EGU6:EGV6"/>
    <mergeCell ref="EGW6:EGX6"/>
    <mergeCell ref="EGY6:EGZ6"/>
    <mergeCell ref="EHA6:EHB6"/>
    <mergeCell ref="EHC6:EHD6"/>
    <mergeCell ref="EGG6:EGH6"/>
    <mergeCell ref="EGI6:EGJ6"/>
    <mergeCell ref="EGK6:EGL6"/>
    <mergeCell ref="EGM6:EGN6"/>
    <mergeCell ref="EGO6:EGP6"/>
    <mergeCell ref="EGQ6:EGR6"/>
    <mergeCell ref="EFU6:EFV6"/>
    <mergeCell ref="EFW6:EFX6"/>
    <mergeCell ref="EFY6:EFZ6"/>
    <mergeCell ref="EGA6:EGB6"/>
    <mergeCell ref="EGC6:EGD6"/>
    <mergeCell ref="EGE6:EGF6"/>
    <mergeCell ref="EKW6:EKX6"/>
    <mergeCell ref="EKY6:EKZ6"/>
    <mergeCell ref="ELA6:ELB6"/>
    <mergeCell ref="ELC6:ELD6"/>
    <mergeCell ref="ELE6:ELF6"/>
    <mergeCell ref="ELG6:ELH6"/>
    <mergeCell ref="EKK6:EKL6"/>
    <mergeCell ref="EKM6:EKN6"/>
    <mergeCell ref="EKO6:EKP6"/>
    <mergeCell ref="EKQ6:EKR6"/>
    <mergeCell ref="EKS6:EKT6"/>
    <mergeCell ref="EKU6:EKV6"/>
    <mergeCell ref="EJY6:EJZ6"/>
    <mergeCell ref="EKA6:EKB6"/>
    <mergeCell ref="EKC6:EKD6"/>
    <mergeCell ref="EKE6:EKF6"/>
    <mergeCell ref="EKG6:EKH6"/>
    <mergeCell ref="EKI6:EKJ6"/>
    <mergeCell ref="EJM6:EJN6"/>
    <mergeCell ref="EJO6:EJP6"/>
    <mergeCell ref="EJQ6:EJR6"/>
    <mergeCell ref="EJS6:EJT6"/>
    <mergeCell ref="EJU6:EJV6"/>
    <mergeCell ref="EJW6:EJX6"/>
    <mergeCell ref="EJA6:EJB6"/>
    <mergeCell ref="EJC6:EJD6"/>
    <mergeCell ref="EJE6:EJF6"/>
    <mergeCell ref="EJG6:EJH6"/>
    <mergeCell ref="EJI6:EJJ6"/>
    <mergeCell ref="EJK6:EJL6"/>
    <mergeCell ref="EIO6:EIP6"/>
    <mergeCell ref="EIQ6:EIR6"/>
    <mergeCell ref="EIS6:EIT6"/>
    <mergeCell ref="EIU6:EIV6"/>
    <mergeCell ref="EIW6:EIX6"/>
    <mergeCell ref="EIY6:EIZ6"/>
    <mergeCell ref="ENQ6:ENR6"/>
    <mergeCell ref="ENS6:ENT6"/>
    <mergeCell ref="ENU6:ENV6"/>
    <mergeCell ref="ENW6:ENX6"/>
    <mergeCell ref="ENY6:ENZ6"/>
    <mergeCell ref="EOA6:EOB6"/>
    <mergeCell ref="ENE6:ENF6"/>
    <mergeCell ref="ENG6:ENH6"/>
    <mergeCell ref="ENI6:ENJ6"/>
    <mergeCell ref="ENK6:ENL6"/>
    <mergeCell ref="ENM6:ENN6"/>
    <mergeCell ref="ENO6:ENP6"/>
    <mergeCell ref="EMS6:EMT6"/>
    <mergeCell ref="EMU6:EMV6"/>
    <mergeCell ref="EMW6:EMX6"/>
    <mergeCell ref="EMY6:EMZ6"/>
    <mergeCell ref="ENA6:ENB6"/>
    <mergeCell ref="ENC6:END6"/>
    <mergeCell ref="EMG6:EMH6"/>
    <mergeCell ref="EMI6:EMJ6"/>
    <mergeCell ref="EMK6:EML6"/>
    <mergeCell ref="EMM6:EMN6"/>
    <mergeCell ref="EMO6:EMP6"/>
    <mergeCell ref="EMQ6:EMR6"/>
    <mergeCell ref="ELU6:ELV6"/>
    <mergeCell ref="ELW6:ELX6"/>
    <mergeCell ref="ELY6:ELZ6"/>
    <mergeCell ref="EMA6:EMB6"/>
    <mergeCell ref="EMC6:EMD6"/>
    <mergeCell ref="EME6:EMF6"/>
    <mergeCell ref="ELI6:ELJ6"/>
    <mergeCell ref="ELK6:ELL6"/>
    <mergeCell ref="ELM6:ELN6"/>
    <mergeCell ref="ELO6:ELP6"/>
    <mergeCell ref="ELQ6:ELR6"/>
    <mergeCell ref="ELS6:ELT6"/>
    <mergeCell ref="EQK6:EQL6"/>
    <mergeCell ref="EQM6:EQN6"/>
    <mergeCell ref="EQO6:EQP6"/>
    <mergeCell ref="EQQ6:EQR6"/>
    <mergeCell ref="EQS6:EQT6"/>
    <mergeCell ref="EQU6:EQV6"/>
    <mergeCell ref="EPY6:EPZ6"/>
    <mergeCell ref="EQA6:EQB6"/>
    <mergeCell ref="EQC6:EQD6"/>
    <mergeCell ref="EQE6:EQF6"/>
    <mergeCell ref="EQG6:EQH6"/>
    <mergeCell ref="EQI6:EQJ6"/>
    <mergeCell ref="EPM6:EPN6"/>
    <mergeCell ref="EPO6:EPP6"/>
    <mergeCell ref="EPQ6:EPR6"/>
    <mergeCell ref="EPS6:EPT6"/>
    <mergeCell ref="EPU6:EPV6"/>
    <mergeCell ref="EPW6:EPX6"/>
    <mergeCell ref="EPA6:EPB6"/>
    <mergeCell ref="EPC6:EPD6"/>
    <mergeCell ref="EPE6:EPF6"/>
    <mergeCell ref="EPG6:EPH6"/>
    <mergeCell ref="EPI6:EPJ6"/>
    <mergeCell ref="EPK6:EPL6"/>
    <mergeCell ref="EOO6:EOP6"/>
    <mergeCell ref="EOQ6:EOR6"/>
    <mergeCell ref="EOS6:EOT6"/>
    <mergeCell ref="EOU6:EOV6"/>
    <mergeCell ref="EOW6:EOX6"/>
    <mergeCell ref="EOY6:EOZ6"/>
    <mergeCell ref="EOC6:EOD6"/>
    <mergeCell ref="EOE6:EOF6"/>
    <mergeCell ref="EOG6:EOH6"/>
    <mergeCell ref="EOI6:EOJ6"/>
    <mergeCell ref="EOK6:EOL6"/>
    <mergeCell ref="EOM6:EON6"/>
    <mergeCell ref="ETE6:ETF6"/>
    <mergeCell ref="ETG6:ETH6"/>
    <mergeCell ref="ETI6:ETJ6"/>
    <mergeCell ref="ETK6:ETL6"/>
    <mergeCell ref="ETM6:ETN6"/>
    <mergeCell ref="ETO6:ETP6"/>
    <mergeCell ref="ESS6:EST6"/>
    <mergeCell ref="ESU6:ESV6"/>
    <mergeCell ref="ESW6:ESX6"/>
    <mergeCell ref="ESY6:ESZ6"/>
    <mergeCell ref="ETA6:ETB6"/>
    <mergeCell ref="ETC6:ETD6"/>
    <mergeCell ref="ESG6:ESH6"/>
    <mergeCell ref="ESI6:ESJ6"/>
    <mergeCell ref="ESK6:ESL6"/>
    <mergeCell ref="ESM6:ESN6"/>
    <mergeCell ref="ESO6:ESP6"/>
    <mergeCell ref="ESQ6:ESR6"/>
    <mergeCell ref="ERU6:ERV6"/>
    <mergeCell ref="ERW6:ERX6"/>
    <mergeCell ref="ERY6:ERZ6"/>
    <mergeCell ref="ESA6:ESB6"/>
    <mergeCell ref="ESC6:ESD6"/>
    <mergeCell ref="ESE6:ESF6"/>
    <mergeCell ref="ERI6:ERJ6"/>
    <mergeCell ref="ERK6:ERL6"/>
    <mergeCell ref="ERM6:ERN6"/>
    <mergeCell ref="ERO6:ERP6"/>
    <mergeCell ref="ERQ6:ERR6"/>
    <mergeCell ref="ERS6:ERT6"/>
    <mergeCell ref="EQW6:EQX6"/>
    <mergeCell ref="EQY6:EQZ6"/>
    <mergeCell ref="ERA6:ERB6"/>
    <mergeCell ref="ERC6:ERD6"/>
    <mergeCell ref="ERE6:ERF6"/>
    <mergeCell ref="ERG6:ERH6"/>
    <mergeCell ref="EVY6:EVZ6"/>
    <mergeCell ref="EWA6:EWB6"/>
    <mergeCell ref="EWC6:EWD6"/>
    <mergeCell ref="EWE6:EWF6"/>
    <mergeCell ref="EWG6:EWH6"/>
    <mergeCell ref="EWI6:EWJ6"/>
    <mergeCell ref="EVM6:EVN6"/>
    <mergeCell ref="EVO6:EVP6"/>
    <mergeCell ref="EVQ6:EVR6"/>
    <mergeCell ref="EVS6:EVT6"/>
    <mergeCell ref="EVU6:EVV6"/>
    <mergeCell ref="EVW6:EVX6"/>
    <mergeCell ref="EVA6:EVB6"/>
    <mergeCell ref="EVC6:EVD6"/>
    <mergeCell ref="EVE6:EVF6"/>
    <mergeCell ref="EVG6:EVH6"/>
    <mergeCell ref="EVI6:EVJ6"/>
    <mergeCell ref="EVK6:EVL6"/>
    <mergeCell ref="EUO6:EUP6"/>
    <mergeCell ref="EUQ6:EUR6"/>
    <mergeCell ref="EUS6:EUT6"/>
    <mergeCell ref="EUU6:EUV6"/>
    <mergeCell ref="EUW6:EUX6"/>
    <mergeCell ref="EUY6:EUZ6"/>
    <mergeCell ref="EUC6:EUD6"/>
    <mergeCell ref="EUE6:EUF6"/>
    <mergeCell ref="EUG6:EUH6"/>
    <mergeCell ref="EUI6:EUJ6"/>
    <mergeCell ref="EUK6:EUL6"/>
    <mergeCell ref="EUM6:EUN6"/>
    <mergeCell ref="ETQ6:ETR6"/>
    <mergeCell ref="ETS6:ETT6"/>
    <mergeCell ref="ETU6:ETV6"/>
    <mergeCell ref="ETW6:ETX6"/>
    <mergeCell ref="ETY6:ETZ6"/>
    <mergeCell ref="EUA6:EUB6"/>
    <mergeCell ref="EYS6:EYT6"/>
    <mergeCell ref="EYU6:EYV6"/>
    <mergeCell ref="EYW6:EYX6"/>
    <mergeCell ref="EYY6:EYZ6"/>
    <mergeCell ref="EZA6:EZB6"/>
    <mergeCell ref="EZC6:EZD6"/>
    <mergeCell ref="EYG6:EYH6"/>
    <mergeCell ref="EYI6:EYJ6"/>
    <mergeCell ref="EYK6:EYL6"/>
    <mergeCell ref="EYM6:EYN6"/>
    <mergeCell ref="EYO6:EYP6"/>
    <mergeCell ref="EYQ6:EYR6"/>
    <mergeCell ref="EXU6:EXV6"/>
    <mergeCell ref="EXW6:EXX6"/>
    <mergeCell ref="EXY6:EXZ6"/>
    <mergeCell ref="EYA6:EYB6"/>
    <mergeCell ref="EYC6:EYD6"/>
    <mergeCell ref="EYE6:EYF6"/>
    <mergeCell ref="EXI6:EXJ6"/>
    <mergeCell ref="EXK6:EXL6"/>
    <mergeCell ref="EXM6:EXN6"/>
    <mergeCell ref="EXO6:EXP6"/>
    <mergeCell ref="EXQ6:EXR6"/>
    <mergeCell ref="EXS6:EXT6"/>
    <mergeCell ref="EWW6:EWX6"/>
    <mergeCell ref="EWY6:EWZ6"/>
    <mergeCell ref="EXA6:EXB6"/>
    <mergeCell ref="EXC6:EXD6"/>
    <mergeCell ref="EXE6:EXF6"/>
    <mergeCell ref="EXG6:EXH6"/>
    <mergeCell ref="EWK6:EWL6"/>
    <mergeCell ref="EWM6:EWN6"/>
    <mergeCell ref="EWO6:EWP6"/>
    <mergeCell ref="EWQ6:EWR6"/>
    <mergeCell ref="EWS6:EWT6"/>
    <mergeCell ref="EWU6:EWV6"/>
    <mergeCell ref="FBM6:FBN6"/>
    <mergeCell ref="FBO6:FBP6"/>
    <mergeCell ref="FBQ6:FBR6"/>
    <mergeCell ref="FBS6:FBT6"/>
    <mergeCell ref="FBU6:FBV6"/>
    <mergeCell ref="FBW6:FBX6"/>
    <mergeCell ref="FBA6:FBB6"/>
    <mergeCell ref="FBC6:FBD6"/>
    <mergeCell ref="FBE6:FBF6"/>
    <mergeCell ref="FBG6:FBH6"/>
    <mergeCell ref="FBI6:FBJ6"/>
    <mergeCell ref="FBK6:FBL6"/>
    <mergeCell ref="FAO6:FAP6"/>
    <mergeCell ref="FAQ6:FAR6"/>
    <mergeCell ref="FAS6:FAT6"/>
    <mergeCell ref="FAU6:FAV6"/>
    <mergeCell ref="FAW6:FAX6"/>
    <mergeCell ref="FAY6:FAZ6"/>
    <mergeCell ref="FAC6:FAD6"/>
    <mergeCell ref="FAE6:FAF6"/>
    <mergeCell ref="FAG6:FAH6"/>
    <mergeCell ref="FAI6:FAJ6"/>
    <mergeCell ref="FAK6:FAL6"/>
    <mergeCell ref="FAM6:FAN6"/>
    <mergeCell ref="EZQ6:EZR6"/>
    <mergeCell ref="EZS6:EZT6"/>
    <mergeCell ref="EZU6:EZV6"/>
    <mergeCell ref="EZW6:EZX6"/>
    <mergeCell ref="EZY6:EZZ6"/>
    <mergeCell ref="FAA6:FAB6"/>
    <mergeCell ref="EZE6:EZF6"/>
    <mergeCell ref="EZG6:EZH6"/>
    <mergeCell ref="EZI6:EZJ6"/>
    <mergeCell ref="EZK6:EZL6"/>
    <mergeCell ref="EZM6:EZN6"/>
    <mergeCell ref="EZO6:EZP6"/>
    <mergeCell ref="FEG6:FEH6"/>
    <mergeCell ref="FEI6:FEJ6"/>
    <mergeCell ref="FEK6:FEL6"/>
    <mergeCell ref="FEM6:FEN6"/>
    <mergeCell ref="FEO6:FEP6"/>
    <mergeCell ref="FEQ6:FER6"/>
    <mergeCell ref="FDU6:FDV6"/>
    <mergeCell ref="FDW6:FDX6"/>
    <mergeCell ref="FDY6:FDZ6"/>
    <mergeCell ref="FEA6:FEB6"/>
    <mergeCell ref="FEC6:FED6"/>
    <mergeCell ref="FEE6:FEF6"/>
    <mergeCell ref="FDI6:FDJ6"/>
    <mergeCell ref="FDK6:FDL6"/>
    <mergeCell ref="FDM6:FDN6"/>
    <mergeCell ref="FDO6:FDP6"/>
    <mergeCell ref="FDQ6:FDR6"/>
    <mergeCell ref="FDS6:FDT6"/>
    <mergeCell ref="FCW6:FCX6"/>
    <mergeCell ref="FCY6:FCZ6"/>
    <mergeCell ref="FDA6:FDB6"/>
    <mergeCell ref="FDC6:FDD6"/>
    <mergeCell ref="FDE6:FDF6"/>
    <mergeCell ref="FDG6:FDH6"/>
    <mergeCell ref="FCK6:FCL6"/>
    <mergeCell ref="FCM6:FCN6"/>
    <mergeCell ref="FCO6:FCP6"/>
    <mergeCell ref="FCQ6:FCR6"/>
    <mergeCell ref="FCS6:FCT6"/>
    <mergeCell ref="FCU6:FCV6"/>
    <mergeCell ref="FBY6:FBZ6"/>
    <mergeCell ref="FCA6:FCB6"/>
    <mergeCell ref="FCC6:FCD6"/>
    <mergeCell ref="FCE6:FCF6"/>
    <mergeCell ref="FCG6:FCH6"/>
    <mergeCell ref="FCI6:FCJ6"/>
    <mergeCell ref="FHA6:FHB6"/>
    <mergeCell ref="FHC6:FHD6"/>
    <mergeCell ref="FHE6:FHF6"/>
    <mergeCell ref="FHG6:FHH6"/>
    <mergeCell ref="FHI6:FHJ6"/>
    <mergeCell ref="FHK6:FHL6"/>
    <mergeCell ref="FGO6:FGP6"/>
    <mergeCell ref="FGQ6:FGR6"/>
    <mergeCell ref="FGS6:FGT6"/>
    <mergeCell ref="FGU6:FGV6"/>
    <mergeCell ref="FGW6:FGX6"/>
    <mergeCell ref="FGY6:FGZ6"/>
    <mergeCell ref="FGC6:FGD6"/>
    <mergeCell ref="FGE6:FGF6"/>
    <mergeCell ref="FGG6:FGH6"/>
    <mergeCell ref="FGI6:FGJ6"/>
    <mergeCell ref="FGK6:FGL6"/>
    <mergeCell ref="FGM6:FGN6"/>
    <mergeCell ref="FFQ6:FFR6"/>
    <mergeCell ref="FFS6:FFT6"/>
    <mergeCell ref="FFU6:FFV6"/>
    <mergeCell ref="FFW6:FFX6"/>
    <mergeCell ref="FFY6:FFZ6"/>
    <mergeCell ref="FGA6:FGB6"/>
    <mergeCell ref="FFE6:FFF6"/>
    <mergeCell ref="FFG6:FFH6"/>
    <mergeCell ref="FFI6:FFJ6"/>
    <mergeCell ref="FFK6:FFL6"/>
    <mergeCell ref="FFM6:FFN6"/>
    <mergeCell ref="FFO6:FFP6"/>
    <mergeCell ref="FES6:FET6"/>
    <mergeCell ref="FEU6:FEV6"/>
    <mergeCell ref="FEW6:FEX6"/>
    <mergeCell ref="FEY6:FEZ6"/>
    <mergeCell ref="FFA6:FFB6"/>
    <mergeCell ref="FFC6:FFD6"/>
    <mergeCell ref="FJU6:FJV6"/>
    <mergeCell ref="FJW6:FJX6"/>
    <mergeCell ref="FJY6:FJZ6"/>
    <mergeCell ref="FKA6:FKB6"/>
    <mergeCell ref="FKC6:FKD6"/>
    <mergeCell ref="FKE6:FKF6"/>
    <mergeCell ref="FJI6:FJJ6"/>
    <mergeCell ref="FJK6:FJL6"/>
    <mergeCell ref="FJM6:FJN6"/>
    <mergeCell ref="FJO6:FJP6"/>
    <mergeCell ref="FJQ6:FJR6"/>
    <mergeCell ref="FJS6:FJT6"/>
    <mergeCell ref="FIW6:FIX6"/>
    <mergeCell ref="FIY6:FIZ6"/>
    <mergeCell ref="FJA6:FJB6"/>
    <mergeCell ref="FJC6:FJD6"/>
    <mergeCell ref="FJE6:FJF6"/>
    <mergeCell ref="FJG6:FJH6"/>
    <mergeCell ref="FIK6:FIL6"/>
    <mergeCell ref="FIM6:FIN6"/>
    <mergeCell ref="FIO6:FIP6"/>
    <mergeCell ref="FIQ6:FIR6"/>
    <mergeCell ref="FIS6:FIT6"/>
    <mergeCell ref="FIU6:FIV6"/>
    <mergeCell ref="FHY6:FHZ6"/>
    <mergeCell ref="FIA6:FIB6"/>
    <mergeCell ref="FIC6:FID6"/>
    <mergeCell ref="FIE6:FIF6"/>
    <mergeCell ref="FIG6:FIH6"/>
    <mergeCell ref="FII6:FIJ6"/>
    <mergeCell ref="FHM6:FHN6"/>
    <mergeCell ref="FHO6:FHP6"/>
    <mergeCell ref="FHQ6:FHR6"/>
    <mergeCell ref="FHS6:FHT6"/>
    <mergeCell ref="FHU6:FHV6"/>
    <mergeCell ref="FHW6:FHX6"/>
    <mergeCell ref="FMO6:FMP6"/>
    <mergeCell ref="FMQ6:FMR6"/>
    <mergeCell ref="FMS6:FMT6"/>
    <mergeCell ref="FMU6:FMV6"/>
    <mergeCell ref="FMW6:FMX6"/>
    <mergeCell ref="FMY6:FMZ6"/>
    <mergeCell ref="FMC6:FMD6"/>
    <mergeCell ref="FME6:FMF6"/>
    <mergeCell ref="FMG6:FMH6"/>
    <mergeCell ref="FMI6:FMJ6"/>
    <mergeCell ref="FMK6:FML6"/>
    <mergeCell ref="FMM6:FMN6"/>
    <mergeCell ref="FLQ6:FLR6"/>
    <mergeCell ref="FLS6:FLT6"/>
    <mergeCell ref="FLU6:FLV6"/>
    <mergeCell ref="FLW6:FLX6"/>
    <mergeCell ref="FLY6:FLZ6"/>
    <mergeCell ref="FMA6:FMB6"/>
    <mergeCell ref="FLE6:FLF6"/>
    <mergeCell ref="FLG6:FLH6"/>
    <mergeCell ref="FLI6:FLJ6"/>
    <mergeCell ref="FLK6:FLL6"/>
    <mergeCell ref="FLM6:FLN6"/>
    <mergeCell ref="FLO6:FLP6"/>
    <mergeCell ref="FKS6:FKT6"/>
    <mergeCell ref="FKU6:FKV6"/>
    <mergeCell ref="FKW6:FKX6"/>
    <mergeCell ref="FKY6:FKZ6"/>
    <mergeCell ref="FLA6:FLB6"/>
    <mergeCell ref="FLC6:FLD6"/>
    <mergeCell ref="FKG6:FKH6"/>
    <mergeCell ref="FKI6:FKJ6"/>
    <mergeCell ref="FKK6:FKL6"/>
    <mergeCell ref="FKM6:FKN6"/>
    <mergeCell ref="FKO6:FKP6"/>
    <mergeCell ref="FKQ6:FKR6"/>
    <mergeCell ref="FPI6:FPJ6"/>
    <mergeCell ref="FPK6:FPL6"/>
    <mergeCell ref="FPM6:FPN6"/>
    <mergeCell ref="FPO6:FPP6"/>
    <mergeCell ref="FPQ6:FPR6"/>
    <mergeCell ref="FPS6:FPT6"/>
    <mergeCell ref="FOW6:FOX6"/>
    <mergeCell ref="FOY6:FOZ6"/>
    <mergeCell ref="FPA6:FPB6"/>
    <mergeCell ref="FPC6:FPD6"/>
    <mergeCell ref="FPE6:FPF6"/>
    <mergeCell ref="FPG6:FPH6"/>
    <mergeCell ref="FOK6:FOL6"/>
    <mergeCell ref="FOM6:FON6"/>
    <mergeCell ref="FOO6:FOP6"/>
    <mergeCell ref="FOQ6:FOR6"/>
    <mergeCell ref="FOS6:FOT6"/>
    <mergeCell ref="FOU6:FOV6"/>
    <mergeCell ref="FNY6:FNZ6"/>
    <mergeCell ref="FOA6:FOB6"/>
    <mergeCell ref="FOC6:FOD6"/>
    <mergeCell ref="FOE6:FOF6"/>
    <mergeCell ref="FOG6:FOH6"/>
    <mergeCell ref="FOI6:FOJ6"/>
    <mergeCell ref="FNM6:FNN6"/>
    <mergeCell ref="FNO6:FNP6"/>
    <mergeCell ref="FNQ6:FNR6"/>
    <mergeCell ref="FNS6:FNT6"/>
    <mergeCell ref="FNU6:FNV6"/>
    <mergeCell ref="FNW6:FNX6"/>
    <mergeCell ref="FNA6:FNB6"/>
    <mergeCell ref="FNC6:FND6"/>
    <mergeCell ref="FNE6:FNF6"/>
    <mergeCell ref="FNG6:FNH6"/>
    <mergeCell ref="FNI6:FNJ6"/>
    <mergeCell ref="FNK6:FNL6"/>
    <mergeCell ref="FSC6:FSD6"/>
    <mergeCell ref="FSE6:FSF6"/>
    <mergeCell ref="FSG6:FSH6"/>
    <mergeCell ref="FSI6:FSJ6"/>
    <mergeCell ref="FSK6:FSL6"/>
    <mergeCell ref="FSM6:FSN6"/>
    <mergeCell ref="FRQ6:FRR6"/>
    <mergeCell ref="FRS6:FRT6"/>
    <mergeCell ref="FRU6:FRV6"/>
    <mergeCell ref="FRW6:FRX6"/>
    <mergeCell ref="FRY6:FRZ6"/>
    <mergeCell ref="FSA6:FSB6"/>
    <mergeCell ref="FRE6:FRF6"/>
    <mergeCell ref="FRG6:FRH6"/>
    <mergeCell ref="FRI6:FRJ6"/>
    <mergeCell ref="FRK6:FRL6"/>
    <mergeCell ref="FRM6:FRN6"/>
    <mergeCell ref="FRO6:FRP6"/>
    <mergeCell ref="FQS6:FQT6"/>
    <mergeCell ref="FQU6:FQV6"/>
    <mergeCell ref="FQW6:FQX6"/>
    <mergeCell ref="FQY6:FQZ6"/>
    <mergeCell ref="FRA6:FRB6"/>
    <mergeCell ref="FRC6:FRD6"/>
    <mergeCell ref="FQG6:FQH6"/>
    <mergeCell ref="FQI6:FQJ6"/>
    <mergeCell ref="FQK6:FQL6"/>
    <mergeCell ref="FQM6:FQN6"/>
    <mergeCell ref="FQO6:FQP6"/>
    <mergeCell ref="FQQ6:FQR6"/>
    <mergeCell ref="FPU6:FPV6"/>
    <mergeCell ref="FPW6:FPX6"/>
    <mergeCell ref="FPY6:FPZ6"/>
    <mergeCell ref="FQA6:FQB6"/>
    <mergeCell ref="FQC6:FQD6"/>
    <mergeCell ref="FQE6:FQF6"/>
    <mergeCell ref="FUW6:FUX6"/>
    <mergeCell ref="FUY6:FUZ6"/>
    <mergeCell ref="FVA6:FVB6"/>
    <mergeCell ref="FVC6:FVD6"/>
    <mergeCell ref="FVE6:FVF6"/>
    <mergeCell ref="FVG6:FVH6"/>
    <mergeCell ref="FUK6:FUL6"/>
    <mergeCell ref="FUM6:FUN6"/>
    <mergeCell ref="FUO6:FUP6"/>
    <mergeCell ref="FUQ6:FUR6"/>
    <mergeCell ref="FUS6:FUT6"/>
    <mergeCell ref="FUU6:FUV6"/>
    <mergeCell ref="FTY6:FTZ6"/>
    <mergeCell ref="FUA6:FUB6"/>
    <mergeCell ref="FUC6:FUD6"/>
    <mergeCell ref="FUE6:FUF6"/>
    <mergeCell ref="FUG6:FUH6"/>
    <mergeCell ref="FUI6:FUJ6"/>
    <mergeCell ref="FTM6:FTN6"/>
    <mergeCell ref="FTO6:FTP6"/>
    <mergeCell ref="FTQ6:FTR6"/>
    <mergeCell ref="FTS6:FTT6"/>
    <mergeCell ref="FTU6:FTV6"/>
    <mergeCell ref="FTW6:FTX6"/>
    <mergeCell ref="FTA6:FTB6"/>
    <mergeCell ref="FTC6:FTD6"/>
    <mergeCell ref="FTE6:FTF6"/>
    <mergeCell ref="FTG6:FTH6"/>
    <mergeCell ref="FTI6:FTJ6"/>
    <mergeCell ref="FTK6:FTL6"/>
    <mergeCell ref="FSO6:FSP6"/>
    <mergeCell ref="FSQ6:FSR6"/>
    <mergeCell ref="FSS6:FST6"/>
    <mergeCell ref="FSU6:FSV6"/>
    <mergeCell ref="FSW6:FSX6"/>
    <mergeCell ref="FSY6:FSZ6"/>
    <mergeCell ref="FXQ6:FXR6"/>
    <mergeCell ref="FXS6:FXT6"/>
    <mergeCell ref="FXU6:FXV6"/>
    <mergeCell ref="FXW6:FXX6"/>
    <mergeCell ref="FXY6:FXZ6"/>
    <mergeCell ref="FYA6:FYB6"/>
    <mergeCell ref="FXE6:FXF6"/>
    <mergeCell ref="FXG6:FXH6"/>
    <mergeCell ref="FXI6:FXJ6"/>
    <mergeCell ref="FXK6:FXL6"/>
    <mergeCell ref="FXM6:FXN6"/>
    <mergeCell ref="FXO6:FXP6"/>
    <mergeCell ref="FWS6:FWT6"/>
    <mergeCell ref="FWU6:FWV6"/>
    <mergeCell ref="FWW6:FWX6"/>
    <mergeCell ref="FWY6:FWZ6"/>
    <mergeCell ref="FXA6:FXB6"/>
    <mergeCell ref="FXC6:FXD6"/>
    <mergeCell ref="FWG6:FWH6"/>
    <mergeCell ref="FWI6:FWJ6"/>
    <mergeCell ref="FWK6:FWL6"/>
    <mergeCell ref="FWM6:FWN6"/>
    <mergeCell ref="FWO6:FWP6"/>
    <mergeCell ref="FWQ6:FWR6"/>
    <mergeCell ref="FVU6:FVV6"/>
    <mergeCell ref="FVW6:FVX6"/>
    <mergeCell ref="FVY6:FVZ6"/>
    <mergeCell ref="FWA6:FWB6"/>
    <mergeCell ref="FWC6:FWD6"/>
    <mergeCell ref="FWE6:FWF6"/>
    <mergeCell ref="FVI6:FVJ6"/>
    <mergeCell ref="FVK6:FVL6"/>
    <mergeCell ref="FVM6:FVN6"/>
    <mergeCell ref="FVO6:FVP6"/>
    <mergeCell ref="FVQ6:FVR6"/>
    <mergeCell ref="FVS6:FVT6"/>
    <mergeCell ref="GAK6:GAL6"/>
    <mergeCell ref="GAM6:GAN6"/>
    <mergeCell ref="GAO6:GAP6"/>
    <mergeCell ref="GAQ6:GAR6"/>
    <mergeCell ref="GAS6:GAT6"/>
    <mergeCell ref="GAU6:GAV6"/>
    <mergeCell ref="FZY6:FZZ6"/>
    <mergeCell ref="GAA6:GAB6"/>
    <mergeCell ref="GAC6:GAD6"/>
    <mergeCell ref="GAE6:GAF6"/>
    <mergeCell ref="GAG6:GAH6"/>
    <mergeCell ref="GAI6:GAJ6"/>
    <mergeCell ref="FZM6:FZN6"/>
    <mergeCell ref="FZO6:FZP6"/>
    <mergeCell ref="FZQ6:FZR6"/>
    <mergeCell ref="FZS6:FZT6"/>
    <mergeCell ref="FZU6:FZV6"/>
    <mergeCell ref="FZW6:FZX6"/>
    <mergeCell ref="FZA6:FZB6"/>
    <mergeCell ref="FZC6:FZD6"/>
    <mergeCell ref="FZE6:FZF6"/>
    <mergeCell ref="FZG6:FZH6"/>
    <mergeCell ref="FZI6:FZJ6"/>
    <mergeCell ref="FZK6:FZL6"/>
    <mergeCell ref="FYO6:FYP6"/>
    <mergeCell ref="FYQ6:FYR6"/>
    <mergeCell ref="FYS6:FYT6"/>
    <mergeCell ref="FYU6:FYV6"/>
    <mergeCell ref="FYW6:FYX6"/>
    <mergeCell ref="FYY6:FYZ6"/>
    <mergeCell ref="FYC6:FYD6"/>
    <mergeCell ref="FYE6:FYF6"/>
    <mergeCell ref="FYG6:FYH6"/>
    <mergeCell ref="FYI6:FYJ6"/>
    <mergeCell ref="FYK6:FYL6"/>
    <mergeCell ref="FYM6:FYN6"/>
    <mergeCell ref="GDE6:GDF6"/>
    <mergeCell ref="GDG6:GDH6"/>
    <mergeCell ref="GDI6:GDJ6"/>
    <mergeCell ref="GDK6:GDL6"/>
    <mergeCell ref="GDM6:GDN6"/>
    <mergeCell ref="GDO6:GDP6"/>
    <mergeCell ref="GCS6:GCT6"/>
    <mergeCell ref="GCU6:GCV6"/>
    <mergeCell ref="GCW6:GCX6"/>
    <mergeCell ref="GCY6:GCZ6"/>
    <mergeCell ref="GDA6:GDB6"/>
    <mergeCell ref="GDC6:GDD6"/>
    <mergeCell ref="GCG6:GCH6"/>
    <mergeCell ref="GCI6:GCJ6"/>
    <mergeCell ref="GCK6:GCL6"/>
    <mergeCell ref="GCM6:GCN6"/>
    <mergeCell ref="GCO6:GCP6"/>
    <mergeCell ref="GCQ6:GCR6"/>
    <mergeCell ref="GBU6:GBV6"/>
    <mergeCell ref="GBW6:GBX6"/>
    <mergeCell ref="GBY6:GBZ6"/>
    <mergeCell ref="GCA6:GCB6"/>
    <mergeCell ref="GCC6:GCD6"/>
    <mergeCell ref="GCE6:GCF6"/>
    <mergeCell ref="GBI6:GBJ6"/>
    <mergeCell ref="GBK6:GBL6"/>
    <mergeCell ref="GBM6:GBN6"/>
    <mergeCell ref="GBO6:GBP6"/>
    <mergeCell ref="GBQ6:GBR6"/>
    <mergeCell ref="GBS6:GBT6"/>
    <mergeCell ref="GAW6:GAX6"/>
    <mergeCell ref="GAY6:GAZ6"/>
    <mergeCell ref="GBA6:GBB6"/>
    <mergeCell ref="GBC6:GBD6"/>
    <mergeCell ref="GBE6:GBF6"/>
    <mergeCell ref="GBG6:GBH6"/>
    <mergeCell ref="GFY6:GFZ6"/>
    <mergeCell ref="GGA6:GGB6"/>
    <mergeCell ref="GGC6:GGD6"/>
    <mergeCell ref="GGE6:GGF6"/>
    <mergeCell ref="GGG6:GGH6"/>
    <mergeCell ref="GGI6:GGJ6"/>
    <mergeCell ref="GFM6:GFN6"/>
    <mergeCell ref="GFO6:GFP6"/>
    <mergeCell ref="GFQ6:GFR6"/>
    <mergeCell ref="GFS6:GFT6"/>
    <mergeCell ref="GFU6:GFV6"/>
    <mergeCell ref="GFW6:GFX6"/>
    <mergeCell ref="GFA6:GFB6"/>
    <mergeCell ref="GFC6:GFD6"/>
    <mergeCell ref="GFE6:GFF6"/>
    <mergeCell ref="GFG6:GFH6"/>
    <mergeCell ref="GFI6:GFJ6"/>
    <mergeCell ref="GFK6:GFL6"/>
    <mergeCell ref="GEO6:GEP6"/>
    <mergeCell ref="GEQ6:GER6"/>
    <mergeCell ref="GES6:GET6"/>
    <mergeCell ref="GEU6:GEV6"/>
    <mergeCell ref="GEW6:GEX6"/>
    <mergeCell ref="GEY6:GEZ6"/>
    <mergeCell ref="GEC6:GED6"/>
    <mergeCell ref="GEE6:GEF6"/>
    <mergeCell ref="GEG6:GEH6"/>
    <mergeCell ref="GEI6:GEJ6"/>
    <mergeCell ref="GEK6:GEL6"/>
    <mergeCell ref="GEM6:GEN6"/>
    <mergeCell ref="GDQ6:GDR6"/>
    <mergeCell ref="GDS6:GDT6"/>
    <mergeCell ref="GDU6:GDV6"/>
    <mergeCell ref="GDW6:GDX6"/>
    <mergeCell ref="GDY6:GDZ6"/>
    <mergeCell ref="GEA6:GEB6"/>
    <mergeCell ref="GIS6:GIT6"/>
    <mergeCell ref="GIU6:GIV6"/>
    <mergeCell ref="GIW6:GIX6"/>
    <mergeCell ref="GIY6:GIZ6"/>
    <mergeCell ref="GJA6:GJB6"/>
    <mergeCell ref="GJC6:GJD6"/>
    <mergeCell ref="GIG6:GIH6"/>
    <mergeCell ref="GII6:GIJ6"/>
    <mergeCell ref="GIK6:GIL6"/>
    <mergeCell ref="GIM6:GIN6"/>
    <mergeCell ref="GIO6:GIP6"/>
    <mergeCell ref="GIQ6:GIR6"/>
    <mergeCell ref="GHU6:GHV6"/>
    <mergeCell ref="GHW6:GHX6"/>
    <mergeCell ref="GHY6:GHZ6"/>
    <mergeCell ref="GIA6:GIB6"/>
    <mergeCell ref="GIC6:GID6"/>
    <mergeCell ref="GIE6:GIF6"/>
    <mergeCell ref="GHI6:GHJ6"/>
    <mergeCell ref="GHK6:GHL6"/>
    <mergeCell ref="GHM6:GHN6"/>
    <mergeCell ref="GHO6:GHP6"/>
    <mergeCell ref="GHQ6:GHR6"/>
    <mergeCell ref="GHS6:GHT6"/>
    <mergeCell ref="GGW6:GGX6"/>
    <mergeCell ref="GGY6:GGZ6"/>
    <mergeCell ref="GHA6:GHB6"/>
    <mergeCell ref="GHC6:GHD6"/>
    <mergeCell ref="GHE6:GHF6"/>
    <mergeCell ref="GHG6:GHH6"/>
    <mergeCell ref="GGK6:GGL6"/>
    <mergeCell ref="GGM6:GGN6"/>
    <mergeCell ref="GGO6:GGP6"/>
    <mergeCell ref="GGQ6:GGR6"/>
    <mergeCell ref="GGS6:GGT6"/>
    <mergeCell ref="GGU6:GGV6"/>
    <mergeCell ref="GLM6:GLN6"/>
    <mergeCell ref="GLO6:GLP6"/>
    <mergeCell ref="GLQ6:GLR6"/>
    <mergeCell ref="GLS6:GLT6"/>
    <mergeCell ref="GLU6:GLV6"/>
    <mergeCell ref="GLW6:GLX6"/>
    <mergeCell ref="GLA6:GLB6"/>
    <mergeCell ref="GLC6:GLD6"/>
    <mergeCell ref="GLE6:GLF6"/>
    <mergeCell ref="GLG6:GLH6"/>
    <mergeCell ref="GLI6:GLJ6"/>
    <mergeCell ref="GLK6:GLL6"/>
    <mergeCell ref="GKO6:GKP6"/>
    <mergeCell ref="GKQ6:GKR6"/>
    <mergeCell ref="GKS6:GKT6"/>
    <mergeCell ref="GKU6:GKV6"/>
    <mergeCell ref="GKW6:GKX6"/>
    <mergeCell ref="GKY6:GKZ6"/>
    <mergeCell ref="GKC6:GKD6"/>
    <mergeCell ref="GKE6:GKF6"/>
    <mergeCell ref="GKG6:GKH6"/>
    <mergeCell ref="GKI6:GKJ6"/>
    <mergeCell ref="GKK6:GKL6"/>
    <mergeCell ref="GKM6:GKN6"/>
    <mergeCell ref="GJQ6:GJR6"/>
    <mergeCell ref="GJS6:GJT6"/>
    <mergeCell ref="GJU6:GJV6"/>
    <mergeCell ref="GJW6:GJX6"/>
    <mergeCell ref="GJY6:GJZ6"/>
    <mergeCell ref="GKA6:GKB6"/>
    <mergeCell ref="GJE6:GJF6"/>
    <mergeCell ref="GJG6:GJH6"/>
    <mergeCell ref="GJI6:GJJ6"/>
    <mergeCell ref="GJK6:GJL6"/>
    <mergeCell ref="GJM6:GJN6"/>
    <mergeCell ref="GJO6:GJP6"/>
    <mergeCell ref="GOG6:GOH6"/>
    <mergeCell ref="GOI6:GOJ6"/>
    <mergeCell ref="GOK6:GOL6"/>
    <mergeCell ref="GOM6:GON6"/>
    <mergeCell ref="GOO6:GOP6"/>
    <mergeCell ref="GOQ6:GOR6"/>
    <mergeCell ref="GNU6:GNV6"/>
    <mergeCell ref="GNW6:GNX6"/>
    <mergeCell ref="GNY6:GNZ6"/>
    <mergeCell ref="GOA6:GOB6"/>
    <mergeCell ref="GOC6:GOD6"/>
    <mergeCell ref="GOE6:GOF6"/>
    <mergeCell ref="GNI6:GNJ6"/>
    <mergeCell ref="GNK6:GNL6"/>
    <mergeCell ref="GNM6:GNN6"/>
    <mergeCell ref="GNO6:GNP6"/>
    <mergeCell ref="GNQ6:GNR6"/>
    <mergeCell ref="GNS6:GNT6"/>
    <mergeCell ref="GMW6:GMX6"/>
    <mergeCell ref="GMY6:GMZ6"/>
    <mergeCell ref="GNA6:GNB6"/>
    <mergeCell ref="GNC6:GND6"/>
    <mergeCell ref="GNE6:GNF6"/>
    <mergeCell ref="GNG6:GNH6"/>
    <mergeCell ref="GMK6:GML6"/>
    <mergeCell ref="GMM6:GMN6"/>
    <mergeCell ref="GMO6:GMP6"/>
    <mergeCell ref="GMQ6:GMR6"/>
    <mergeCell ref="GMS6:GMT6"/>
    <mergeCell ref="GMU6:GMV6"/>
    <mergeCell ref="GLY6:GLZ6"/>
    <mergeCell ref="GMA6:GMB6"/>
    <mergeCell ref="GMC6:GMD6"/>
    <mergeCell ref="GME6:GMF6"/>
    <mergeCell ref="GMG6:GMH6"/>
    <mergeCell ref="GMI6:GMJ6"/>
    <mergeCell ref="GRA6:GRB6"/>
    <mergeCell ref="GRC6:GRD6"/>
    <mergeCell ref="GRE6:GRF6"/>
    <mergeCell ref="GRG6:GRH6"/>
    <mergeCell ref="GRI6:GRJ6"/>
    <mergeCell ref="GRK6:GRL6"/>
    <mergeCell ref="GQO6:GQP6"/>
    <mergeCell ref="GQQ6:GQR6"/>
    <mergeCell ref="GQS6:GQT6"/>
    <mergeCell ref="GQU6:GQV6"/>
    <mergeCell ref="GQW6:GQX6"/>
    <mergeCell ref="GQY6:GQZ6"/>
    <mergeCell ref="GQC6:GQD6"/>
    <mergeCell ref="GQE6:GQF6"/>
    <mergeCell ref="GQG6:GQH6"/>
    <mergeCell ref="GQI6:GQJ6"/>
    <mergeCell ref="GQK6:GQL6"/>
    <mergeCell ref="GQM6:GQN6"/>
    <mergeCell ref="GPQ6:GPR6"/>
    <mergeCell ref="GPS6:GPT6"/>
    <mergeCell ref="GPU6:GPV6"/>
    <mergeCell ref="GPW6:GPX6"/>
    <mergeCell ref="GPY6:GPZ6"/>
    <mergeCell ref="GQA6:GQB6"/>
    <mergeCell ref="GPE6:GPF6"/>
    <mergeCell ref="GPG6:GPH6"/>
    <mergeCell ref="GPI6:GPJ6"/>
    <mergeCell ref="GPK6:GPL6"/>
    <mergeCell ref="GPM6:GPN6"/>
    <mergeCell ref="GPO6:GPP6"/>
    <mergeCell ref="GOS6:GOT6"/>
    <mergeCell ref="GOU6:GOV6"/>
    <mergeCell ref="GOW6:GOX6"/>
    <mergeCell ref="GOY6:GOZ6"/>
    <mergeCell ref="GPA6:GPB6"/>
    <mergeCell ref="GPC6:GPD6"/>
    <mergeCell ref="GTU6:GTV6"/>
    <mergeCell ref="GTW6:GTX6"/>
    <mergeCell ref="GTY6:GTZ6"/>
    <mergeCell ref="GUA6:GUB6"/>
    <mergeCell ref="GUC6:GUD6"/>
    <mergeCell ref="GUE6:GUF6"/>
    <mergeCell ref="GTI6:GTJ6"/>
    <mergeCell ref="GTK6:GTL6"/>
    <mergeCell ref="GTM6:GTN6"/>
    <mergeCell ref="GTO6:GTP6"/>
    <mergeCell ref="GTQ6:GTR6"/>
    <mergeCell ref="GTS6:GTT6"/>
    <mergeCell ref="GSW6:GSX6"/>
    <mergeCell ref="GSY6:GSZ6"/>
    <mergeCell ref="GTA6:GTB6"/>
    <mergeCell ref="GTC6:GTD6"/>
    <mergeCell ref="GTE6:GTF6"/>
    <mergeCell ref="GTG6:GTH6"/>
    <mergeCell ref="GSK6:GSL6"/>
    <mergeCell ref="GSM6:GSN6"/>
    <mergeCell ref="GSO6:GSP6"/>
    <mergeCell ref="GSQ6:GSR6"/>
    <mergeCell ref="GSS6:GST6"/>
    <mergeCell ref="GSU6:GSV6"/>
    <mergeCell ref="GRY6:GRZ6"/>
    <mergeCell ref="GSA6:GSB6"/>
    <mergeCell ref="GSC6:GSD6"/>
    <mergeCell ref="GSE6:GSF6"/>
    <mergeCell ref="GSG6:GSH6"/>
    <mergeCell ref="GSI6:GSJ6"/>
    <mergeCell ref="GRM6:GRN6"/>
    <mergeCell ref="GRO6:GRP6"/>
    <mergeCell ref="GRQ6:GRR6"/>
    <mergeCell ref="GRS6:GRT6"/>
    <mergeCell ref="GRU6:GRV6"/>
    <mergeCell ref="GRW6:GRX6"/>
    <mergeCell ref="GWO6:GWP6"/>
    <mergeCell ref="GWQ6:GWR6"/>
    <mergeCell ref="GWS6:GWT6"/>
    <mergeCell ref="GWU6:GWV6"/>
    <mergeCell ref="GWW6:GWX6"/>
    <mergeCell ref="GWY6:GWZ6"/>
    <mergeCell ref="GWC6:GWD6"/>
    <mergeCell ref="GWE6:GWF6"/>
    <mergeCell ref="GWG6:GWH6"/>
    <mergeCell ref="GWI6:GWJ6"/>
    <mergeCell ref="GWK6:GWL6"/>
    <mergeCell ref="GWM6:GWN6"/>
    <mergeCell ref="GVQ6:GVR6"/>
    <mergeCell ref="GVS6:GVT6"/>
    <mergeCell ref="GVU6:GVV6"/>
    <mergeCell ref="GVW6:GVX6"/>
    <mergeCell ref="GVY6:GVZ6"/>
    <mergeCell ref="GWA6:GWB6"/>
    <mergeCell ref="GVE6:GVF6"/>
    <mergeCell ref="GVG6:GVH6"/>
    <mergeCell ref="GVI6:GVJ6"/>
    <mergeCell ref="GVK6:GVL6"/>
    <mergeCell ref="GVM6:GVN6"/>
    <mergeCell ref="GVO6:GVP6"/>
    <mergeCell ref="GUS6:GUT6"/>
    <mergeCell ref="GUU6:GUV6"/>
    <mergeCell ref="GUW6:GUX6"/>
    <mergeCell ref="GUY6:GUZ6"/>
    <mergeCell ref="GVA6:GVB6"/>
    <mergeCell ref="GVC6:GVD6"/>
    <mergeCell ref="GUG6:GUH6"/>
    <mergeCell ref="GUI6:GUJ6"/>
    <mergeCell ref="GUK6:GUL6"/>
    <mergeCell ref="GUM6:GUN6"/>
    <mergeCell ref="GUO6:GUP6"/>
    <mergeCell ref="GUQ6:GUR6"/>
    <mergeCell ref="GZI6:GZJ6"/>
    <mergeCell ref="GZK6:GZL6"/>
    <mergeCell ref="GZM6:GZN6"/>
    <mergeCell ref="GZO6:GZP6"/>
    <mergeCell ref="GZQ6:GZR6"/>
    <mergeCell ref="GZS6:GZT6"/>
    <mergeCell ref="GYW6:GYX6"/>
    <mergeCell ref="GYY6:GYZ6"/>
    <mergeCell ref="GZA6:GZB6"/>
    <mergeCell ref="GZC6:GZD6"/>
    <mergeCell ref="GZE6:GZF6"/>
    <mergeCell ref="GZG6:GZH6"/>
    <mergeCell ref="GYK6:GYL6"/>
    <mergeCell ref="GYM6:GYN6"/>
    <mergeCell ref="GYO6:GYP6"/>
    <mergeCell ref="GYQ6:GYR6"/>
    <mergeCell ref="GYS6:GYT6"/>
    <mergeCell ref="GYU6:GYV6"/>
    <mergeCell ref="GXY6:GXZ6"/>
    <mergeCell ref="GYA6:GYB6"/>
    <mergeCell ref="GYC6:GYD6"/>
    <mergeCell ref="GYE6:GYF6"/>
    <mergeCell ref="GYG6:GYH6"/>
    <mergeCell ref="GYI6:GYJ6"/>
    <mergeCell ref="GXM6:GXN6"/>
    <mergeCell ref="GXO6:GXP6"/>
    <mergeCell ref="GXQ6:GXR6"/>
    <mergeCell ref="GXS6:GXT6"/>
    <mergeCell ref="GXU6:GXV6"/>
    <mergeCell ref="GXW6:GXX6"/>
    <mergeCell ref="GXA6:GXB6"/>
    <mergeCell ref="GXC6:GXD6"/>
    <mergeCell ref="GXE6:GXF6"/>
    <mergeCell ref="GXG6:GXH6"/>
    <mergeCell ref="GXI6:GXJ6"/>
    <mergeCell ref="GXK6:GXL6"/>
    <mergeCell ref="HCC6:HCD6"/>
    <mergeCell ref="HCE6:HCF6"/>
    <mergeCell ref="HCG6:HCH6"/>
    <mergeCell ref="HCI6:HCJ6"/>
    <mergeCell ref="HCK6:HCL6"/>
    <mergeCell ref="HCM6:HCN6"/>
    <mergeCell ref="HBQ6:HBR6"/>
    <mergeCell ref="HBS6:HBT6"/>
    <mergeCell ref="HBU6:HBV6"/>
    <mergeCell ref="HBW6:HBX6"/>
    <mergeCell ref="HBY6:HBZ6"/>
    <mergeCell ref="HCA6:HCB6"/>
    <mergeCell ref="HBE6:HBF6"/>
    <mergeCell ref="HBG6:HBH6"/>
    <mergeCell ref="HBI6:HBJ6"/>
    <mergeCell ref="HBK6:HBL6"/>
    <mergeCell ref="HBM6:HBN6"/>
    <mergeCell ref="HBO6:HBP6"/>
    <mergeCell ref="HAS6:HAT6"/>
    <mergeCell ref="HAU6:HAV6"/>
    <mergeCell ref="HAW6:HAX6"/>
    <mergeCell ref="HAY6:HAZ6"/>
    <mergeCell ref="HBA6:HBB6"/>
    <mergeCell ref="HBC6:HBD6"/>
    <mergeCell ref="HAG6:HAH6"/>
    <mergeCell ref="HAI6:HAJ6"/>
    <mergeCell ref="HAK6:HAL6"/>
    <mergeCell ref="HAM6:HAN6"/>
    <mergeCell ref="HAO6:HAP6"/>
    <mergeCell ref="HAQ6:HAR6"/>
    <mergeCell ref="GZU6:GZV6"/>
    <mergeCell ref="GZW6:GZX6"/>
    <mergeCell ref="GZY6:GZZ6"/>
    <mergeCell ref="HAA6:HAB6"/>
    <mergeCell ref="HAC6:HAD6"/>
    <mergeCell ref="HAE6:HAF6"/>
    <mergeCell ref="HEW6:HEX6"/>
    <mergeCell ref="HEY6:HEZ6"/>
    <mergeCell ref="HFA6:HFB6"/>
    <mergeCell ref="HFC6:HFD6"/>
    <mergeCell ref="HFE6:HFF6"/>
    <mergeCell ref="HFG6:HFH6"/>
    <mergeCell ref="HEK6:HEL6"/>
    <mergeCell ref="HEM6:HEN6"/>
    <mergeCell ref="HEO6:HEP6"/>
    <mergeCell ref="HEQ6:HER6"/>
    <mergeCell ref="HES6:HET6"/>
    <mergeCell ref="HEU6:HEV6"/>
    <mergeCell ref="HDY6:HDZ6"/>
    <mergeCell ref="HEA6:HEB6"/>
    <mergeCell ref="HEC6:HED6"/>
    <mergeCell ref="HEE6:HEF6"/>
    <mergeCell ref="HEG6:HEH6"/>
    <mergeCell ref="HEI6:HEJ6"/>
    <mergeCell ref="HDM6:HDN6"/>
    <mergeCell ref="HDO6:HDP6"/>
    <mergeCell ref="HDQ6:HDR6"/>
    <mergeCell ref="HDS6:HDT6"/>
    <mergeCell ref="HDU6:HDV6"/>
    <mergeCell ref="HDW6:HDX6"/>
    <mergeCell ref="HDA6:HDB6"/>
    <mergeCell ref="HDC6:HDD6"/>
    <mergeCell ref="HDE6:HDF6"/>
    <mergeCell ref="HDG6:HDH6"/>
    <mergeCell ref="HDI6:HDJ6"/>
    <mergeCell ref="HDK6:HDL6"/>
    <mergeCell ref="HCO6:HCP6"/>
    <mergeCell ref="HCQ6:HCR6"/>
    <mergeCell ref="HCS6:HCT6"/>
    <mergeCell ref="HCU6:HCV6"/>
    <mergeCell ref="HCW6:HCX6"/>
    <mergeCell ref="HCY6:HCZ6"/>
    <mergeCell ref="HHQ6:HHR6"/>
    <mergeCell ref="HHS6:HHT6"/>
    <mergeCell ref="HHU6:HHV6"/>
    <mergeCell ref="HHW6:HHX6"/>
    <mergeCell ref="HHY6:HHZ6"/>
    <mergeCell ref="HIA6:HIB6"/>
    <mergeCell ref="HHE6:HHF6"/>
    <mergeCell ref="HHG6:HHH6"/>
    <mergeCell ref="HHI6:HHJ6"/>
    <mergeCell ref="HHK6:HHL6"/>
    <mergeCell ref="HHM6:HHN6"/>
    <mergeCell ref="HHO6:HHP6"/>
    <mergeCell ref="HGS6:HGT6"/>
    <mergeCell ref="HGU6:HGV6"/>
    <mergeCell ref="HGW6:HGX6"/>
    <mergeCell ref="HGY6:HGZ6"/>
    <mergeCell ref="HHA6:HHB6"/>
    <mergeCell ref="HHC6:HHD6"/>
    <mergeCell ref="HGG6:HGH6"/>
    <mergeCell ref="HGI6:HGJ6"/>
    <mergeCell ref="HGK6:HGL6"/>
    <mergeCell ref="HGM6:HGN6"/>
    <mergeCell ref="HGO6:HGP6"/>
    <mergeCell ref="HGQ6:HGR6"/>
    <mergeCell ref="HFU6:HFV6"/>
    <mergeCell ref="HFW6:HFX6"/>
    <mergeCell ref="HFY6:HFZ6"/>
    <mergeCell ref="HGA6:HGB6"/>
    <mergeCell ref="HGC6:HGD6"/>
    <mergeCell ref="HGE6:HGF6"/>
    <mergeCell ref="HFI6:HFJ6"/>
    <mergeCell ref="HFK6:HFL6"/>
    <mergeCell ref="HFM6:HFN6"/>
    <mergeCell ref="HFO6:HFP6"/>
    <mergeCell ref="HFQ6:HFR6"/>
    <mergeCell ref="HFS6:HFT6"/>
    <mergeCell ref="HKK6:HKL6"/>
    <mergeCell ref="HKM6:HKN6"/>
    <mergeCell ref="HKO6:HKP6"/>
    <mergeCell ref="HKQ6:HKR6"/>
    <mergeCell ref="HKS6:HKT6"/>
    <mergeCell ref="HKU6:HKV6"/>
    <mergeCell ref="HJY6:HJZ6"/>
    <mergeCell ref="HKA6:HKB6"/>
    <mergeCell ref="HKC6:HKD6"/>
    <mergeCell ref="HKE6:HKF6"/>
    <mergeCell ref="HKG6:HKH6"/>
    <mergeCell ref="HKI6:HKJ6"/>
    <mergeCell ref="HJM6:HJN6"/>
    <mergeCell ref="HJO6:HJP6"/>
    <mergeCell ref="HJQ6:HJR6"/>
    <mergeCell ref="HJS6:HJT6"/>
    <mergeCell ref="HJU6:HJV6"/>
    <mergeCell ref="HJW6:HJX6"/>
    <mergeCell ref="HJA6:HJB6"/>
    <mergeCell ref="HJC6:HJD6"/>
    <mergeCell ref="HJE6:HJF6"/>
    <mergeCell ref="HJG6:HJH6"/>
    <mergeCell ref="HJI6:HJJ6"/>
    <mergeCell ref="HJK6:HJL6"/>
    <mergeCell ref="HIO6:HIP6"/>
    <mergeCell ref="HIQ6:HIR6"/>
    <mergeCell ref="HIS6:HIT6"/>
    <mergeCell ref="HIU6:HIV6"/>
    <mergeCell ref="HIW6:HIX6"/>
    <mergeCell ref="HIY6:HIZ6"/>
    <mergeCell ref="HIC6:HID6"/>
    <mergeCell ref="HIE6:HIF6"/>
    <mergeCell ref="HIG6:HIH6"/>
    <mergeCell ref="HII6:HIJ6"/>
    <mergeCell ref="HIK6:HIL6"/>
    <mergeCell ref="HIM6:HIN6"/>
    <mergeCell ref="HNE6:HNF6"/>
    <mergeCell ref="HNG6:HNH6"/>
    <mergeCell ref="HNI6:HNJ6"/>
    <mergeCell ref="HNK6:HNL6"/>
    <mergeCell ref="HNM6:HNN6"/>
    <mergeCell ref="HNO6:HNP6"/>
    <mergeCell ref="HMS6:HMT6"/>
    <mergeCell ref="HMU6:HMV6"/>
    <mergeCell ref="HMW6:HMX6"/>
    <mergeCell ref="HMY6:HMZ6"/>
    <mergeCell ref="HNA6:HNB6"/>
    <mergeCell ref="HNC6:HND6"/>
    <mergeCell ref="HMG6:HMH6"/>
    <mergeCell ref="HMI6:HMJ6"/>
    <mergeCell ref="HMK6:HML6"/>
    <mergeCell ref="HMM6:HMN6"/>
    <mergeCell ref="HMO6:HMP6"/>
    <mergeCell ref="HMQ6:HMR6"/>
    <mergeCell ref="HLU6:HLV6"/>
    <mergeCell ref="HLW6:HLX6"/>
    <mergeCell ref="HLY6:HLZ6"/>
    <mergeCell ref="HMA6:HMB6"/>
    <mergeCell ref="HMC6:HMD6"/>
    <mergeCell ref="HME6:HMF6"/>
    <mergeCell ref="HLI6:HLJ6"/>
    <mergeCell ref="HLK6:HLL6"/>
    <mergeCell ref="HLM6:HLN6"/>
    <mergeCell ref="HLO6:HLP6"/>
    <mergeCell ref="HLQ6:HLR6"/>
    <mergeCell ref="HLS6:HLT6"/>
    <mergeCell ref="HKW6:HKX6"/>
    <mergeCell ref="HKY6:HKZ6"/>
    <mergeCell ref="HLA6:HLB6"/>
    <mergeCell ref="HLC6:HLD6"/>
    <mergeCell ref="HLE6:HLF6"/>
    <mergeCell ref="HLG6:HLH6"/>
    <mergeCell ref="HPY6:HPZ6"/>
    <mergeCell ref="HQA6:HQB6"/>
    <mergeCell ref="HQC6:HQD6"/>
    <mergeCell ref="HQE6:HQF6"/>
    <mergeCell ref="HQG6:HQH6"/>
    <mergeCell ref="HQI6:HQJ6"/>
    <mergeCell ref="HPM6:HPN6"/>
    <mergeCell ref="HPO6:HPP6"/>
    <mergeCell ref="HPQ6:HPR6"/>
    <mergeCell ref="HPS6:HPT6"/>
    <mergeCell ref="HPU6:HPV6"/>
    <mergeCell ref="HPW6:HPX6"/>
    <mergeCell ref="HPA6:HPB6"/>
    <mergeCell ref="HPC6:HPD6"/>
    <mergeCell ref="HPE6:HPF6"/>
    <mergeCell ref="HPG6:HPH6"/>
    <mergeCell ref="HPI6:HPJ6"/>
    <mergeCell ref="HPK6:HPL6"/>
    <mergeCell ref="HOO6:HOP6"/>
    <mergeCell ref="HOQ6:HOR6"/>
    <mergeCell ref="HOS6:HOT6"/>
    <mergeCell ref="HOU6:HOV6"/>
    <mergeCell ref="HOW6:HOX6"/>
    <mergeCell ref="HOY6:HOZ6"/>
    <mergeCell ref="HOC6:HOD6"/>
    <mergeCell ref="HOE6:HOF6"/>
    <mergeCell ref="HOG6:HOH6"/>
    <mergeCell ref="HOI6:HOJ6"/>
    <mergeCell ref="HOK6:HOL6"/>
    <mergeCell ref="HOM6:HON6"/>
    <mergeCell ref="HNQ6:HNR6"/>
    <mergeCell ref="HNS6:HNT6"/>
    <mergeCell ref="HNU6:HNV6"/>
    <mergeCell ref="HNW6:HNX6"/>
    <mergeCell ref="HNY6:HNZ6"/>
    <mergeCell ref="HOA6:HOB6"/>
    <mergeCell ref="HSS6:HST6"/>
    <mergeCell ref="HSU6:HSV6"/>
    <mergeCell ref="HSW6:HSX6"/>
    <mergeCell ref="HSY6:HSZ6"/>
    <mergeCell ref="HTA6:HTB6"/>
    <mergeCell ref="HTC6:HTD6"/>
    <mergeCell ref="HSG6:HSH6"/>
    <mergeCell ref="HSI6:HSJ6"/>
    <mergeCell ref="HSK6:HSL6"/>
    <mergeCell ref="HSM6:HSN6"/>
    <mergeCell ref="HSO6:HSP6"/>
    <mergeCell ref="HSQ6:HSR6"/>
    <mergeCell ref="HRU6:HRV6"/>
    <mergeCell ref="HRW6:HRX6"/>
    <mergeCell ref="HRY6:HRZ6"/>
    <mergeCell ref="HSA6:HSB6"/>
    <mergeCell ref="HSC6:HSD6"/>
    <mergeCell ref="HSE6:HSF6"/>
    <mergeCell ref="HRI6:HRJ6"/>
    <mergeCell ref="HRK6:HRL6"/>
    <mergeCell ref="HRM6:HRN6"/>
    <mergeCell ref="HRO6:HRP6"/>
    <mergeCell ref="HRQ6:HRR6"/>
    <mergeCell ref="HRS6:HRT6"/>
    <mergeCell ref="HQW6:HQX6"/>
    <mergeCell ref="HQY6:HQZ6"/>
    <mergeCell ref="HRA6:HRB6"/>
    <mergeCell ref="HRC6:HRD6"/>
    <mergeCell ref="HRE6:HRF6"/>
    <mergeCell ref="HRG6:HRH6"/>
    <mergeCell ref="HQK6:HQL6"/>
    <mergeCell ref="HQM6:HQN6"/>
    <mergeCell ref="HQO6:HQP6"/>
    <mergeCell ref="HQQ6:HQR6"/>
    <mergeCell ref="HQS6:HQT6"/>
    <mergeCell ref="HQU6:HQV6"/>
    <mergeCell ref="HVM6:HVN6"/>
    <mergeCell ref="HVO6:HVP6"/>
    <mergeCell ref="HVQ6:HVR6"/>
    <mergeCell ref="HVS6:HVT6"/>
    <mergeCell ref="HVU6:HVV6"/>
    <mergeCell ref="HVW6:HVX6"/>
    <mergeCell ref="HVA6:HVB6"/>
    <mergeCell ref="HVC6:HVD6"/>
    <mergeCell ref="HVE6:HVF6"/>
    <mergeCell ref="HVG6:HVH6"/>
    <mergeCell ref="HVI6:HVJ6"/>
    <mergeCell ref="HVK6:HVL6"/>
    <mergeCell ref="HUO6:HUP6"/>
    <mergeCell ref="HUQ6:HUR6"/>
    <mergeCell ref="HUS6:HUT6"/>
    <mergeCell ref="HUU6:HUV6"/>
    <mergeCell ref="HUW6:HUX6"/>
    <mergeCell ref="HUY6:HUZ6"/>
    <mergeCell ref="HUC6:HUD6"/>
    <mergeCell ref="HUE6:HUF6"/>
    <mergeCell ref="HUG6:HUH6"/>
    <mergeCell ref="HUI6:HUJ6"/>
    <mergeCell ref="HUK6:HUL6"/>
    <mergeCell ref="HUM6:HUN6"/>
    <mergeCell ref="HTQ6:HTR6"/>
    <mergeCell ref="HTS6:HTT6"/>
    <mergeCell ref="HTU6:HTV6"/>
    <mergeCell ref="HTW6:HTX6"/>
    <mergeCell ref="HTY6:HTZ6"/>
    <mergeCell ref="HUA6:HUB6"/>
    <mergeCell ref="HTE6:HTF6"/>
    <mergeCell ref="HTG6:HTH6"/>
    <mergeCell ref="HTI6:HTJ6"/>
    <mergeCell ref="HTK6:HTL6"/>
    <mergeCell ref="HTM6:HTN6"/>
    <mergeCell ref="HTO6:HTP6"/>
    <mergeCell ref="HYG6:HYH6"/>
    <mergeCell ref="HYI6:HYJ6"/>
    <mergeCell ref="HYK6:HYL6"/>
    <mergeCell ref="HYM6:HYN6"/>
    <mergeCell ref="HYO6:HYP6"/>
    <mergeCell ref="HYQ6:HYR6"/>
    <mergeCell ref="HXU6:HXV6"/>
    <mergeCell ref="HXW6:HXX6"/>
    <mergeCell ref="HXY6:HXZ6"/>
    <mergeCell ref="HYA6:HYB6"/>
    <mergeCell ref="HYC6:HYD6"/>
    <mergeCell ref="HYE6:HYF6"/>
    <mergeCell ref="HXI6:HXJ6"/>
    <mergeCell ref="HXK6:HXL6"/>
    <mergeCell ref="HXM6:HXN6"/>
    <mergeCell ref="HXO6:HXP6"/>
    <mergeCell ref="HXQ6:HXR6"/>
    <mergeCell ref="HXS6:HXT6"/>
    <mergeCell ref="HWW6:HWX6"/>
    <mergeCell ref="HWY6:HWZ6"/>
    <mergeCell ref="HXA6:HXB6"/>
    <mergeCell ref="HXC6:HXD6"/>
    <mergeCell ref="HXE6:HXF6"/>
    <mergeCell ref="HXG6:HXH6"/>
    <mergeCell ref="HWK6:HWL6"/>
    <mergeCell ref="HWM6:HWN6"/>
    <mergeCell ref="HWO6:HWP6"/>
    <mergeCell ref="HWQ6:HWR6"/>
    <mergeCell ref="HWS6:HWT6"/>
    <mergeCell ref="HWU6:HWV6"/>
    <mergeCell ref="HVY6:HVZ6"/>
    <mergeCell ref="HWA6:HWB6"/>
    <mergeCell ref="HWC6:HWD6"/>
    <mergeCell ref="HWE6:HWF6"/>
    <mergeCell ref="HWG6:HWH6"/>
    <mergeCell ref="HWI6:HWJ6"/>
    <mergeCell ref="IBA6:IBB6"/>
    <mergeCell ref="IBC6:IBD6"/>
    <mergeCell ref="IBE6:IBF6"/>
    <mergeCell ref="IBG6:IBH6"/>
    <mergeCell ref="IBI6:IBJ6"/>
    <mergeCell ref="IBK6:IBL6"/>
    <mergeCell ref="IAO6:IAP6"/>
    <mergeCell ref="IAQ6:IAR6"/>
    <mergeCell ref="IAS6:IAT6"/>
    <mergeCell ref="IAU6:IAV6"/>
    <mergeCell ref="IAW6:IAX6"/>
    <mergeCell ref="IAY6:IAZ6"/>
    <mergeCell ref="IAC6:IAD6"/>
    <mergeCell ref="IAE6:IAF6"/>
    <mergeCell ref="IAG6:IAH6"/>
    <mergeCell ref="IAI6:IAJ6"/>
    <mergeCell ref="IAK6:IAL6"/>
    <mergeCell ref="IAM6:IAN6"/>
    <mergeCell ref="HZQ6:HZR6"/>
    <mergeCell ref="HZS6:HZT6"/>
    <mergeCell ref="HZU6:HZV6"/>
    <mergeCell ref="HZW6:HZX6"/>
    <mergeCell ref="HZY6:HZZ6"/>
    <mergeCell ref="IAA6:IAB6"/>
    <mergeCell ref="HZE6:HZF6"/>
    <mergeCell ref="HZG6:HZH6"/>
    <mergeCell ref="HZI6:HZJ6"/>
    <mergeCell ref="HZK6:HZL6"/>
    <mergeCell ref="HZM6:HZN6"/>
    <mergeCell ref="HZO6:HZP6"/>
    <mergeCell ref="HYS6:HYT6"/>
    <mergeCell ref="HYU6:HYV6"/>
    <mergeCell ref="HYW6:HYX6"/>
    <mergeCell ref="HYY6:HYZ6"/>
    <mergeCell ref="HZA6:HZB6"/>
    <mergeCell ref="HZC6:HZD6"/>
    <mergeCell ref="IDU6:IDV6"/>
    <mergeCell ref="IDW6:IDX6"/>
    <mergeCell ref="IDY6:IDZ6"/>
    <mergeCell ref="IEA6:IEB6"/>
    <mergeCell ref="IEC6:IED6"/>
    <mergeCell ref="IEE6:IEF6"/>
    <mergeCell ref="IDI6:IDJ6"/>
    <mergeCell ref="IDK6:IDL6"/>
    <mergeCell ref="IDM6:IDN6"/>
    <mergeCell ref="IDO6:IDP6"/>
    <mergeCell ref="IDQ6:IDR6"/>
    <mergeCell ref="IDS6:IDT6"/>
    <mergeCell ref="ICW6:ICX6"/>
    <mergeCell ref="ICY6:ICZ6"/>
    <mergeCell ref="IDA6:IDB6"/>
    <mergeCell ref="IDC6:IDD6"/>
    <mergeCell ref="IDE6:IDF6"/>
    <mergeCell ref="IDG6:IDH6"/>
    <mergeCell ref="ICK6:ICL6"/>
    <mergeCell ref="ICM6:ICN6"/>
    <mergeCell ref="ICO6:ICP6"/>
    <mergeCell ref="ICQ6:ICR6"/>
    <mergeCell ref="ICS6:ICT6"/>
    <mergeCell ref="ICU6:ICV6"/>
    <mergeCell ref="IBY6:IBZ6"/>
    <mergeCell ref="ICA6:ICB6"/>
    <mergeCell ref="ICC6:ICD6"/>
    <mergeCell ref="ICE6:ICF6"/>
    <mergeCell ref="ICG6:ICH6"/>
    <mergeCell ref="ICI6:ICJ6"/>
    <mergeCell ref="IBM6:IBN6"/>
    <mergeCell ref="IBO6:IBP6"/>
    <mergeCell ref="IBQ6:IBR6"/>
    <mergeCell ref="IBS6:IBT6"/>
    <mergeCell ref="IBU6:IBV6"/>
    <mergeCell ref="IBW6:IBX6"/>
    <mergeCell ref="IGO6:IGP6"/>
    <mergeCell ref="IGQ6:IGR6"/>
    <mergeCell ref="IGS6:IGT6"/>
    <mergeCell ref="IGU6:IGV6"/>
    <mergeCell ref="IGW6:IGX6"/>
    <mergeCell ref="IGY6:IGZ6"/>
    <mergeCell ref="IGC6:IGD6"/>
    <mergeCell ref="IGE6:IGF6"/>
    <mergeCell ref="IGG6:IGH6"/>
    <mergeCell ref="IGI6:IGJ6"/>
    <mergeCell ref="IGK6:IGL6"/>
    <mergeCell ref="IGM6:IGN6"/>
    <mergeCell ref="IFQ6:IFR6"/>
    <mergeCell ref="IFS6:IFT6"/>
    <mergeCell ref="IFU6:IFV6"/>
    <mergeCell ref="IFW6:IFX6"/>
    <mergeCell ref="IFY6:IFZ6"/>
    <mergeCell ref="IGA6:IGB6"/>
    <mergeCell ref="IFE6:IFF6"/>
    <mergeCell ref="IFG6:IFH6"/>
    <mergeCell ref="IFI6:IFJ6"/>
    <mergeCell ref="IFK6:IFL6"/>
    <mergeCell ref="IFM6:IFN6"/>
    <mergeCell ref="IFO6:IFP6"/>
    <mergeCell ref="IES6:IET6"/>
    <mergeCell ref="IEU6:IEV6"/>
    <mergeCell ref="IEW6:IEX6"/>
    <mergeCell ref="IEY6:IEZ6"/>
    <mergeCell ref="IFA6:IFB6"/>
    <mergeCell ref="IFC6:IFD6"/>
    <mergeCell ref="IEG6:IEH6"/>
    <mergeCell ref="IEI6:IEJ6"/>
    <mergeCell ref="IEK6:IEL6"/>
    <mergeCell ref="IEM6:IEN6"/>
    <mergeCell ref="IEO6:IEP6"/>
    <mergeCell ref="IEQ6:IER6"/>
    <mergeCell ref="IJI6:IJJ6"/>
    <mergeCell ref="IJK6:IJL6"/>
    <mergeCell ref="IJM6:IJN6"/>
    <mergeCell ref="IJO6:IJP6"/>
    <mergeCell ref="IJQ6:IJR6"/>
    <mergeCell ref="IJS6:IJT6"/>
    <mergeCell ref="IIW6:IIX6"/>
    <mergeCell ref="IIY6:IIZ6"/>
    <mergeCell ref="IJA6:IJB6"/>
    <mergeCell ref="IJC6:IJD6"/>
    <mergeCell ref="IJE6:IJF6"/>
    <mergeCell ref="IJG6:IJH6"/>
    <mergeCell ref="IIK6:IIL6"/>
    <mergeCell ref="IIM6:IIN6"/>
    <mergeCell ref="IIO6:IIP6"/>
    <mergeCell ref="IIQ6:IIR6"/>
    <mergeCell ref="IIS6:IIT6"/>
    <mergeCell ref="IIU6:IIV6"/>
    <mergeCell ref="IHY6:IHZ6"/>
    <mergeCell ref="IIA6:IIB6"/>
    <mergeCell ref="IIC6:IID6"/>
    <mergeCell ref="IIE6:IIF6"/>
    <mergeCell ref="IIG6:IIH6"/>
    <mergeCell ref="III6:IIJ6"/>
    <mergeCell ref="IHM6:IHN6"/>
    <mergeCell ref="IHO6:IHP6"/>
    <mergeCell ref="IHQ6:IHR6"/>
    <mergeCell ref="IHS6:IHT6"/>
    <mergeCell ref="IHU6:IHV6"/>
    <mergeCell ref="IHW6:IHX6"/>
    <mergeCell ref="IHA6:IHB6"/>
    <mergeCell ref="IHC6:IHD6"/>
    <mergeCell ref="IHE6:IHF6"/>
    <mergeCell ref="IHG6:IHH6"/>
    <mergeCell ref="IHI6:IHJ6"/>
    <mergeCell ref="IHK6:IHL6"/>
    <mergeCell ref="IMC6:IMD6"/>
    <mergeCell ref="IME6:IMF6"/>
    <mergeCell ref="IMG6:IMH6"/>
    <mergeCell ref="IMI6:IMJ6"/>
    <mergeCell ref="IMK6:IML6"/>
    <mergeCell ref="IMM6:IMN6"/>
    <mergeCell ref="ILQ6:ILR6"/>
    <mergeCell ref="ILS6:ILT6"/>
    <mergeCell ref="ILU6:ILV6"/>
    <mergeCell ref="ILW6:ILX6"/>
    <mergeCell ref="ILY6:ILZ6"/>
    <mergeCell ref="IMA6:IMB6"/>
    <mergeCell ref="ILE6:ILF6"/>
    <mergeCell ref="ILG6:ILH6"/>
    <mergeCell ref="ILI6:ILJ6"/>
    <mergeCell ref="ILK6:ILL6"/>
    <mergeCell ref="ILM6:ILN6"/>
    <mergeCell ref="ILO6:ILP6"/>
    <mergeCell ref="IKS6:IKT6"/>
    <mergeCell ref="IKU6:IKV6"/>
    <mergeCell ref="IKW6:IKX6"/>
    <mergeCell ref="IKY6:IKZ6"/>
    <mergeCell ref="ILA6:ILB6"/>
    <mergeCell ref="ILC6:ILD6"/>
    <mergeCell ref="IKG6:IKH6"/>
    <mergeCell ref="IKI6:IKJ6"/>
    <mergeCell ref="IKK6:IKL6"/>
    <mergeCell ref="IKM6:IKN6"/>
    <mergeCell ref="IKO6:IKP6"/>
    <mergeCell ref="IKQ6:IKR6"/>
    <mergeCell ref="IJU6:IJV6"/>
    <mergeCell ref="IJW6:IJX6"/>
    <mergeCell ref="IJY6:IJZ6"/>
    <mergeCell ref="IKA6:IKB6"/>
    <mergeCell ref="IKC6:IKD6"/>
    <mergeCell ref="IKE6:IKF6"/>
    <mergeCell ref="IOW6:IOX6"/>
    <mergeCell ref="IOY6:IOZ6"/>
    <mergeCell ref="IPA6:IPB6"/>
    <mergeCell ref="IPC6:IPD6"/>
    <mergeCell ref="IPE6:IPF6"/>
    <mergeCell ref="IPG6:IPH6"/>
    <mergeCell ref="IOK6:IOL6"/>
    <mergeCell ref="IOM6:ION6"/>
    <mergeCell ref="IOO6:IOP6"/>
    <mergeCell ref="IOQ6:IOR6"/>
    <mergeCell ref="IOS6:IOT6"/>
    <mergeCell ref="IOU6:IOV6"/>
    <mergeCell ref="INY6:INZ6"/>
    <mergeCell ref="IOA6:IOB6"/>
    <mergeCell ref="IOC6:IOD6"/>
    <mergeCell ref="IOE6:IOF6"/>
    <mergeCell ref="IOG6:IOH6"/>
    <mergeCell ref="IOI6:IOJ6"/>
    <mergeCell ref="INM6:INN6"/>
    <mergeCell ref="INO6:INP6"/>
    <mergeCell ref="INQ6:INR6"/>
    <mergeCell ref="INS6:INT6"/>
    <mergeCell ref="INU6:INV6"/>
    <mergeCell ref="INW6:INX6"/>
    <mergeCell ref="INA6:INB6"/>
    <mergeCell ref="INC6:IND6"/>
    <mergeCell ref="INE6:INF6"/>
    <mergeCell ref="ING6:INH6"/>
    <mergeCell ref="INI6:INJ6"/>
    <mergeCell ref="INK6:INL6"/>
    <mergeCell ref="IMO6:IMP6"/>
    <mergeCell ref="IMQ6:IMR6"/>
    <mergeCell ref="IMS6:IMT6"/>
    <mergeCell ref="IMU6:IMV6"/>
    <mergeCell ref="IMW6:IMX6"/>
    <mergeCell ref="IMY6:IMZ6"/>
    <mergeCell ref="IRQ6:IRR6"/>
    <mergeCell ref="IRS6:IRT6"/>
    <mergeCell ref="IRU6:IRV6"/>
    <mergeCell ref="IRW6:IRX6"/>
    <mergeCell ref="IRY6:IRZ6"/>
    <mergeCell ref="ISA6:ISB6"/>
    <mergeCell ref="IRE6:IRF6"/>
    <mergeCell ref="IRG6:IRH6"/>
    <mergeCell ref="IRI6:IRJ6"/>
    <mergeCell ref="IRK6:IRL6"/>
    <mergeCell ref="IRM6:IRN6"/>
    <mergeCell ref="IRO6:IRP6"/>
    <mergeCell ref="IQS6:IQT6"/>
    <mergeCell ref="IQU6:IQV6"/>
    <mergeCell ref="IQW6:IQX6"/>
    <mergeCell ref="IQY6:IQZ6"/>
    <mergeCell ref="IRA6:IRB6"/>
    <mergeCell ref="IRC6:IRD6"/>
    <mergeCell ref="IQG6:IQH6"/>
    <mergeCell ref="IQI6:IQJ6"/>
    <mergeCell ref="IQK6:IQL6"/>
    <mergeCell ref="IQM6:IQN6"/>
    <mergeCell ref="IQO6:IQP6"/>
    <mergeCell ref="IQQ6:IQR6"/>
    <mergeCell ref="IPU6:IPV6"/>
    <mergeCell ref="IPW6:IPX6"/>
    <mergeCell ref="IPY6:IPZ6"/>
    <mergeCell ref="IQA6:IQB6"/>
    <mergeCell ref="IQC6:IQD6"/>
    <mergeCell ref="IQE6:IQF6"/>
    <mergeCell ref="IPI6:IPJ6"/>
    <mergeCell ref="IPK6:IPL6"/>
    <mergeCell ref="IPM6:IPN6"/>
    <mergeCell ref="IPO6:IPP6"/>
    <mergeCell ref="IPQ6:IPR6"/>
    <mergeCell ref="IPS6:IPT6"/>
    <mergeCell ref="IUK6:IUL6"/>
    <mergeCell ref="IUM6:IUN6"/>
    <mergeCell ref="IUO6:IUP6"/>
    <mergeCell ref="IUQ6:IUR6"/>
    <mergeCell ref="IUS6:IUT6"/>
    <mergeCell ref="IUU6:IUV6"/>
    <mergeCell ref="ITY6:ITZ6"/>
    <mergeCell ref="IUA6:IUB6"/>
    <mergeCell ref="IUC6:IUD6"/>
    <mergeCell ref="IUE6:IUF6"/>
    <mergeCell ref="IUG6:IUH6"/>
    <mergeCell ref="IUI6:IUJ6"/>
    <mergeCell ref="ITM6:ITN6"/>
    <mergeCell ref="ITO6:ITP6"/>
    <mergeCell ref="ITQ6:ITR6"/>
    <mergeCell ref="ITS6:ITT6"/>
    <mergeCell ref="ITU6:ITV6"/>
    <mergeCell ref="ITW6:ITX6"/>
    <mergeCell ref="ITA6:ITB6"/>
    <mergeCell ref="ITC6:ITD6"/>
    <mergeCell ref="ITE6:ITF6"/>
    <mergeCell ref="ITG6:ITH6"/>
    <mergeCell ref="ITI6:ITJ6"/>
    <mergeCell ref="ITK6:ITL6"/>
    <mergeCell ref="ISO6:ISP6"/>
    <mergeCell ref="ISQ6:ISR6"/>
    <mergeCell ref="ISS6:IST6"/>
    <mergeCell ref="ISU6:ISV6"/>
    <mergeCell ref="ISW6:ISX6"/>
    <mergeCell ref="ISY6:ISZ6"/>
    <mergeCell ref="ISC6:ISD6"/>
    <mergeCell ref="ISE6:ISF6"/>
    <mergeCell ref="ISG6:ISH6"/>
    <mergeCell ref="ISI6:ISJ6"/>
    <mergeCell ref="ISK6:ISL6"/>
    <mergeCell ref="ISM6:ISN6"/>
    <mergeCell ref="IXE6:IXF6"/>
    <mergeCell ref="IXG6:IXH6"/>
    <mergeCell ref="IXI6:IXJ6"/>
    <mergeCell ref="IXK6:IXL6"/>
    <mergeCell ref="IXM6:IXN6"/>
    <mergeCell ref="IXO6:IXP6"/>
    <mergeCell ref="IWS6:IWT6"/>
    <mergeCell ref="IWU6:IWV6"/>
    <mergeCell ref="IWW6:IWX6"/>
    <mergeCell ref="IWY6:IWZ6"/>
    <mergeCell ref="IXA6:IXB6"/>
    <mergeCell ref="IXC6:IXD6"/>
    <mergeCell ref="IWG6:IWH6"/>
    <mergeCell ref="IWI6:IWJ6"/>
    <mergeCell ref="IWK6:IWL6"/>
    <mergeCell ref="IWM6:IWN6"/>
    <mergeCell ref="IWO6:IWP6"/>
    <mergeCell ref="IWQ6:IWR6"/>
    <mergeCell ref="IVU6:IVV6"/>
    <mergeCell ref="IVW6:IVX6"/>
    <mergeCell ref="IVY6:IVZ6"/>
    <mergeCell ref="IWA6:IWB6"/>
    <mergeCell ref="IWC6:IWD6"/>
    <mergeCell ref="IWE6:IWF6"/>
    <mergeCell ref="IVI6:IVJ6"/>
    <mergeCell ref="IVK6:IVL6"/>
    <mergeCell ref="IVM6:IVN6"/>
    <mergeCell ref="IVO6:IVP6"/>
    <mergeCell ref="IVQ6:IVR6"/>
    <mergeCell ref="IVS6:IVT6"/>
    <mergeCell ref="IUW6:IUX6"/>
    <mergeCell ref="IUY6:IUZ6"/>
    <mergeCell ref="IVA6:IVB6"/>
    <mergeCell ref="IVC6:IVD6"/>
    <mergeCell ref="IVE6:IVF6"/>
    <mergeCell ref="IVG6:IVH6"/>
    <mergeCell ref="IZY6:IZZ6"/>
    <mergeCell ref="JAA6:JAB6"/>
    <mergeCell ref="JAC6:JAD6"/>
    <mergeCell ref="JAE6:JAF6"/>
    <mergeCell ref="JAG6:JAH6"/>
    <mergeCell ref="JAI6:JAJ6"/>
    <mergeCell ref="IZM6:IZN6"/>
    <mergeCell ref="IZO6:IZP6"/>
    <mergeCell ref="IZQ6:IZR6"/>
    <mergeCell ref="IZS6:IZT6"/>
    <mergeCell ref="IZU6:IZV6"/>
    <mergeCell ref="IZW6:IZX6"/>
    <mergeCell ref="IZA6:IZB6"/>
    <mergeCell ref="IZC6:IZD6"/>
    <mergeCell ref="IZE6:IZF6"/>
    <mergeCell ref="IZG6:IZH6"/>
    <mergeCell ref="IZI6:IZJ6"/>
    <mergeCell ref="IZK6:IZL6"/>
    <mergeCell ref="IYO6:IYP6"/>
    <mergeCell ref="IYQ6:IYR6"/>
    <mergeCell ref="IYS6:IYT6"/>
    <mergeCell ref="IYU6:IYV6"/>
    <mergeCell ref="IYW6:IYX6"/>
    <mergeCell ref="IYY6:IYZ6"/>
    <mergeCell ref="IYC6:IYD6"/>
    <mergeCell ref="IYE6:IYF6"/>
    <mergeCell ref="IYG6:IYH6"/>
    <mergeCell ref="IYI6:IYJ6"/>
    <mergeCell ref="IYK6:IYL6"/>
    <mergeCell ref="IYM6:IYN6"/>
    <mergeCell ref="IXQ6:IXR6"/>
    <mergeCell ref="IXS6:IXT6"/>
    <mergeCell ref="IXU6:IXV6"/>
    <mergeCell ref="IXW6:IXX6"/>
    <mergeCell ref="IXY6:IXZ6"/>
    <mergeCell ref="IYA6:IYB6"/>
    <mergeCell ref="JCS6:JCT6"/>
    <mergeCell ref="JCU6:JCV6"/>
    <mergeCell ref="JCW6:JCX6"/>
    <mergeCell ref="JCY6:JCZ6"/>
    <mergeCell ref="JDA6:JDB6"/>
    <mergeCell ref="JDC6:JDD6"/>
    <mergeCell ref="JCG6:JCH6"/>
    <mergeCell ref="JCI6:JCJ6"/>
    <mergeCell ref="JCK6:JCL6"/>
    <mergeCell ref="JCM6:JCN6"/>
    <mergeCell ref="JCO6:JCP6"/>
    <mergeCell ref="JCQ6:JCR6"/>
    <mergeCell ref="JBU6:JBV6"/>
    <mergeCell ref="JBW6:JBX6"/>
    <mergeCell ref="JBY6:JBZ6"/>
    <mergeCell ref="JCA6:JCB6"/>
    <mergeCell ref="JCC6:JCD6"/>
    <mergeCell ref="JCE6:JCF6"/>
    <mergeCell ref="JBI6:JBJ6"/>
    <mergeCell ref="JBK6:JBL6"/>
    <mergeCell ref="JBM6:JBN6"/>
    <mergeCell ref="JBO6:JBP6"/>
    <mergeCell ref="JBQ6:JBR6"/>
    <mergeCell ref="JBS6:JBT6"/>
    <mergeCell ref="JAW6:JAX6"/>
    <mergeCell ref="JAY6:JAZ6"/>
    <mergeCell ref="JBA6:JBB6"/>
    <mergeCell ref="JBC6:JBD6"/>
    <mergeCell ref="JBE6:JBF6"/>
    <mergeCell ref="JBG6:JBH6"/>
    <mergeCell ref="JAK6:JAL6"/>
    <mergeCell ref="JAM6:JAN6"/>
    <mergeCell ref="JAO6:JAP6"/>
    <mergeCell ref="JAQ6:JAR6"/>
    <mergeCell ref="JAS6:JAT6"/>
    <mergeCell ref="JAU6:JAV6"/>
    <mergeCell ref="JFM6:JFN6"/>
    <mergeCell ref="JFO6:JFP6"/>
    <mergeCell ref="JFQ6:JFR6"/>
    <mergeCell ref="JFS6:JFT6"/>
    <mergeCell ref="JFU6:JFV6"/>
    <mergeCell ref="JFW6:JFX6"/>
    <mergeCell ref="JFA6:JFB6"/>
    <mergeCell ref="JFC6:JFD6"/>
    <mergeCell ref="JFE6:JFF6"/>
    <mergeCell ref="JFG6:JFH6"/>
    <mergeCell ref="JFI6:JFJ6"/>
    <mergeCell ref="JFK6:JFL6"/>
    <mergeCell ref="JEO6:JEP6"/>
    <mergeCell ref="JEQ6:JER6"/>
    <mergeCell ref="JES6:JET6"/>
    <mergeCell ref="JEU6:JEV6"/>
    <mergeCell ref="JEW6:JEX6"/>
    <mergeCell ref="JEY6:JEZ6"/>
    <mergeCell ref="JEC6:JED6"/>
    <mergeCell ref="JEE6:JEF6"/>
    <mergeCell ref="JEG6:JEH6"/>
    <mergeCell ref="JEI6:JEJ6"/>
    <mergeCell ref="JEK6:JEL6"/>
    <mergeCell ref="JEM6:JEN6"/>
    <mergeCell ref="JDQ6:JDR6"/>
    <mergeCell ref="JDS6:JDT6"/>
    <mergeCell ref="JDU6:JDV6"/>
    <mergeCell ref="JDW6:JDX6"/>
    <mergeCell ref="JDY6:JDZ6"/>
    <mergeCell ref="JEA6:JEB6"/>
    <mergeCell ref="JDE6:JDF6"/>
    <mergeCell ref="JDG6:JDH6"/>
    <mergeCell ref="JDI6:JDJ6"/>
    <mergeCell ref="JDK6:JDL6"/>
    <mergeCell ref="JDM6:JDN6"/>
    <mergeCell ref="JDO6:JDP6"/>
    <mergeCell ref="JIG6:JIH6"/>
    <mergeCell ref="JII6:JIJ6"/>
    <mergeCell ref="JIK6:JIL6"/>
    <mergeCell ref="JIM6:JIN6"/>
    <mergeCell ref="JIO6:JIP6"/>
    <mergeCell ref="JIQ6:JIR6"/>
    <mergeCell ref="JHU6:JHV6"/>
    <mergeCell ref="JHW6:JHX6"/>
    <mergeCell ref="JHY6:JHZ6"/>
    <mergeCell ref="JIA6:JIB6"/>
    <mergeCell ref="JIC6:JID6"/>
    <mergeCell ref="JIE6:JIF6"/>
    <mergeCell ref="JHI6:JHJ6"/>
    <mergeCell ref="JHK6:JHL6"/>
    <mergeCell ref="JHM6:JHN6"/>
    <mergeCell ref="JHO6:JHP6"/>
    <mergeCell ref="JHQ6:JHR6"/>
    <mergeCell ref="JHS6:JHT6"/>
    <mergeCell ref="JGW6:JGX6"/>
    <mergeCell ref="JGY6:JGZ6"/>
    <mergeCell ref="JHA6:JHB6"/>
    <mergeCell ref="JHC6:JHD6"/>
    <mergeCell ref="JHE6:JHF6"/>
    <mergeCell ref="JHG6:JHH6"/>
    <mergeCell ref="JGK6:JGL6"/>
    <mergeCell ref="JGM6:JGN6"/>
    <mergeCell ref="JGO6:JGP6"/>
    <mergeCell ref="JGQ6:JGR6"/>
    <mergeCell ref="JGS6:JGT6"/>
    <mergeCell ref="JGU6:JGV6"/>
    <mergeCell ref="JFY6:JFZ6"/>
    <mergeCell ref="JGA6:JGB6"/>
    <mergeCell ref="JGC6:JGD6"/>
    <mergeCell ref="JGE6:JGF6"/>
    <mergeCell ref="JGG6:JGH6"/>
    <mergeCell ref="JGI6:JGJ6"/>
    <mergeCell ref="JLA6:JLB6"/>
    <mergeCell ref="JLC6:JLD6"/>
    <mergeCell ref="JLE6:JLF6"/>
    <mergeCell ref="JLG6:JLH6"/>
    <mergeCell ref="JLI6:JLJ6"/>
    <mergeCell ref="JLK6:JLL6"/>
    <mergeCell ref="JKO6:JKP6"/>
    <mergeCell ref="JKQ6:JKR6"/>
    <mergeCell ref="JKS6:JKT6"/>
    <mergeCell ref="JKU6:JKV6"/>
    <mergeCell ref="JKW6:JKX6"/>
    <mergeCell ref="JKY6:JKZ6"/>
    <mergeCell ref="JKC6:JKD6"/>
    <mergeCell ref="JKE6:JKF6"/>
    <mergeCell ref="JKG6:JKH6"/>
    <mergeCell ref="JKI6:JKJ6"/>
    <mergeCell ref="JKK6:JKL6"/>
    <mergeCell ref="JKM6:JKN6"/>
    <mergeCell ref="JJQ6:JJR6"/>
    <mergeCell ref="JJS6:JJT6"/>
    <mergeCell ref="JJU6:JJV6"/>
    <mergeCell ref="JJW6:JJX6"/>
    <mergeCell ref="JJY6:JJZ6"/>
    <mergeCell ref="JKA6:JKB6"/>
    <mergeCell ref="JJE6:JJF6"/>
    <mergeCell ref="JJG6:JJH6"/>
    <mergeCell ref="JJI6:JJJ6"/>
    <mergeCell ref="JJK6:JJL6"/>
    <mergeCell ref="JJM6:JJN6"/>
    <mergeCell ref="JJO6:JJP6"/>
    <mergeCell ref="JIS6:JIT6"/>
    <mergeCell ref="JIU6:JIV6"/>
    <mergeCell ref="JIW6:JIX6"/>
    <mergeCell ref="JIY6:JIZ6"/>
    <mergeCell ref="JJA6:JJB6"/>
    <mergeCell ref="JJC6:JJD6"/>
    <mergeCell ref="JNU6:JNV6"/>
    <mergeCell ref="JNW6:JNX6"/>
    <mergeCell ref="JNY6:JNZ6"/>
    <mergeCell ref="JOA6:JOB6"/>
    <mergeCell ref="JOC6:JOD6"/>
    <mergeCell ref="JOE6:JOF6"/>
    <mergeCell ref="JNI6:JNJ6"/>
    <mergeCell ref="JNK6:JNL6"/>
    <mergeCell ref="JNM6:JNN6"/>
    <mergeCell ref="JNO6:JNP6"/>
    <mergeCell ref="JNQ6:JNR6"/>
    <mergeCell ref="JNS6:JNT6"/>
    <mergeCell ref="JMW6:JMX6"/>
    <mergeCell ref="JMY6:JMZ6"/>
    <mergeCell ref="JNA6:JNB6"/>
    <mergeCell ref="JNC6:JND6"/>
    <mergeCell ref="JNE6:JNF6"/>
    <mergeCell ref="JNG6:JNH6"/>
    <mergeCell ref="JMK6:JML6"/>
    <mergeCell ref="JMM6:JMN6"/>
    <mergeCell ref="JMO6:JMP6"/>
    <mergeCell ref="JMQ6:JMR6"/>
    <mergeCell ref="JMS6:JMT6"/>
    <mergeCell ref="JMU6:JMV6"/>
    <mergeCell ref="JLY6:JLZ6"/>
    <mergeCell ref="JMA6:JMB6"/>
    <mergeCell ref="JMC6:JMD6"/>
    <mergeCell ref="JME6:JMF6"/>
    <mergeCell ref="JMG6:JMH6"/>
    <mergeCell ref="JMI6:JMJ6"/>
    <mergeCell ref="JLM6:JLN6"/>
    <mergeCell ref="JLO6:JLP6"/>
    <mergeCell ref="JLQ6:JLR6"/>
    <mergeCell ref="JLS6:JLT6"/>
    <mergeCell ref="JLU6:JLV6"/>
    <mergeCell ref="JLW6:JLX6"/>
    <mergeCell ref="JQO6:JQP6"/>
    <mergeCell ref="JQQ6:JQR6"/>
    <mergeCell ref="JQS6:JQT6"/>
    <mergeCell ref="JQU6:JQV6"/>
    <mergeCell ref="JQW6:JQX6"/>
    <mergeCell ref="JQY6:JQZ6"/>
    <mergeCell ref="JQC6:JQD6"/>
    <mergeCell ref="JQE6:JQF6"/>
    <mergeCell ref="JQG6:JQH6"/>
    <mergeCell ref="JQI6:JQJ6"/>
    <mergeCell ref="JQK6:JQL6"/>
    <mergeCell ref="JQM6:JQN6"/>
    <mergeCell ref="JPQ6:JPR6"/>
    <mergeCell ref="JPS6:JPT6"/>
    <mergeCell ref="JPU6:JPV6"/>
    <mergeCell ref="JPW6:JPX6"/>
    <mergeCell ref="JPY6:JPZ6"/>
    <mergeCell ref="JQA6:JQB6"/>
    <mergeCell ref="JPE6:JPF6"/>
    <mergeCell ref="JPG6:JPH6"/>
    <mergeCell ref="JPI6:JPJ6"/>
    <mergeCell ref="JPK6:JPL6"/>
    <mergeCell ref="JPM6:JPN6"/>
    <mergeCell ref="JPO6:JPP6"/>
    <mergeCell ref="JOS6:JOT6"/>
    <mergeCell ref="JOU6:JOV6"/>
    <mergeCell ref="JOW6:JOX6"/>
    <mergeCell ref="JOY6:JOZ6"/>
    <mergeCell ref="JPA6:JPB6"/>
    <mergeCell ref="JPC6:JPD6"/>
    <mergeCell ref="JOG6:JOH6"/>
    <mergeCell ref="JOI6:JOJ6"/>
    <mergeCell ref="JOK6:JOL6"/>
    <mergeCell ref="JOM6:JON6"/>
    <mergeCell ref="JOO6:JOP6"/>
    <mergeCell ref="JOQ6:JOR6"/>
    <mergeCell ref="JTI6:JTJ6"/>
    <mergeCell ref="JTK6:JTL6"/>
    <mergeCell ref="JTM6:JTN6"/>
    <mergeCell ref="JTO6:JTP6"/>
    <mergeCell ref="JTQ6:JTR6"/>
    <mergeCell ref="JTS6:JTT6"/>
    <mergeCell ref="JSW6:JSX6"/>
    <mergeCell ref="JSY6:JSZ6"/>
    <mergeCell ref="JTA6:JTB6"/>
    <mergeCell ref="JTC6:JTD6"/>
    <mergeCell ref="JTE6:JTF6"/>
    <mergeCell ref="JTG6:JTH6"/>
    <mergeCell ref="JSK6:JSL6"/>
    <mergeCell ref="JSM6:JSN6"/>
    <mergeCell ref="JSO6:JSP6"/>
    <mergeCell ref="JSQ6:JSR6"/>
    <mergeCell ref="JSS6:JST6"/>
    <mergeCell ref="JSU6:JSV6"/>
    <mergeCell ref="JRY6:JRZ6"/>
    <mergeCell ref="JSA6:JSB6"/>
    <mergeCell ref="JSC6:JSD6"/>
    <mergeCell ref="JSE6:JSF6"/>
    <mergeCell ref="JSG6:JSH6"/>
    <mergeCell ref="JSI6:JSJ6"/>
    <mergeCell ref="JRM6:JRN6"/>
    <mergeCell ref="JRO6:JRP6"/>
    <mergeCell ref="JRQ6:JRR6"/>
    <mergeCell ref="JRS6:JRT6"/>
    <mergeCell ref="JRU6:JRV6"/>
    <mergeCell ref="JRW6:JRX6"/>
    <mergeCell ref="JRA6:JRB6"/>
    <mergeCell ref="JRC6:JRD6"/>
    <mergeCell ref="JRE6:JRF6"/>
    <mergeCell ref="JRG6:JRH6"/>
    <mergeCell ref="JRI6:JRJ6"/>
    <mergeCell ref="JRK6:JRL6"/>
    <mergeCell ref="JWC6:JWD6"/>
    <mergeCell ref="JWE6:JWF6"/>
    <mergeCell ref="JWG6:JWH6"/>
    <mergeCell ref="JWI6:JWJ6"/>
    <mergeCell ref="JWK6:JWL6"/>
    <mergeCell ref="JWM6:JWN6"/>
    <mergeCell ref="JVQ6:JVR6"/>
    <mergeCell ref="JVS6:JVT6"/>
    <mergeCell ref="JVU6:JVV6"/>
    <mergeCell ref="JVW6:JVX6"/>
    <mergeCell ref="JVY6:JVZ6"/>
    <mergeCell ref="JWA6:JWB6"/>
    <mergeCell ref="JVE6:JVF6"/>
    <mergeCell ref="JVG6:JVH6"/>
    <mergeCell ref="JVI6:JVJ6"/>
    <mergeCell ref="JVK6:JVL6"/>
    <mergeCell ref="JVM6:JVN6"/>
    <mergeCell ref="JVO6:JVP6"/>
    <mergeCell ref="JUS6:JUT6"/>
    <mergeCell ref="JUU6:JUV6"/>
    <mergeCell ref="JUW6:JUX6"/>
    <mergeCell ref="JUY6:JUZ6"/>
    <mergeCell ref="JVA6:JVB6"/>
    <mergeCell ref="JVC6:JVD6"/>
    <mergeCell ref="JUG6:JUH6"/>
    <mergeCell ref="JUI6:JUJ6"/>
    <mergeCell ref="JUK6:JUL6"/>
    <mergeCell ref="JUM6:JUN6"/>
    <mergeCell ref="JUO6:JUP6"/>
    <mergeCell ref="JUQ6:JUR6"/>
    <mergeCell ref="JTU6:JTV6"/>
    <mergeCell ref="JTW6:JTX6"/>
    <mergeCell ref="JTY6:JTZ6"/>
    <mergeCell ref="JUA6:JUB6"/>
    <mergeCell ref="JUC6:JUD6"/>
    <mergeCell ref="JUE6:JUF6"/>
    <mergeCell ref="JYW6:JYX6"/>
    <mergeCell ref="JYY6:JYZ6"/>
    <mergeCell ref="JZA6:JZB6"/>
    <mergeCell ref="JZC6:JZD6"/>
    <mergeCell ref="JZE6:JZF6"/>
    <mergeCell ref="JZG6:JZH6"/>
    <mergeCell ref="JYK6:JYL6"/>
    <mergeCell ref="JYM6:JYN6"/>
    <mergeCell ref="JYO6:JYP6"/>
    <mergeCell ref="JYQ6:JYR6"/>
    <mergeCell ref="JYS6:JYT6"/>
    <mergeCell ref="JYU6:JYV6"/>
    <mergeCell ref="JXY6:JXZ6"/>
    <mergeCell ref="JYA6:JYB6"/>
    <mergeCell ref="JYC6:JYD6"/>
    <mergeCell ref="JYE6:JYF6"/>
    <mergeCell ref="JYG6:JYH6"/>
    <mergeCell ref="JYI6:JYJ6"/>
    <mergeCell ref="JXM6:JXN6"/>
    <mergeCell ref="JXO6:JXP6"/>
    <mergeCell ref="JXQ6:JXR6"/>
    <mergeCell ref="JXS6:JXT6"/>
    <mergeCell ref="JXU6:JXV6"/>
    <mergeCell ref="JXW6:JXX6"/>
    <mergeCell ref="JXA6:JXB6"/>
    <mergeCell ref="JXC6:JXD6"/>
    <mergeCell ref="JXE6:JXF6"/>
    <mergeCell ref="JXG6:JXH6"/>
    <mergeCell ref="JXI6:JXJ6"/>
    <mergeCell ref="JXK6:JXL6"/>
    <mergeCell ref="JWO6:JWP6"/>
    <mergeCell ref="JWQ6:JWR6"/>
    <mergeCell ref="JWS6:JWT6"/>
    <mergeCell ref="JWU6:JWV6"/>
    <mergeCell ref="JWW6:JWX6"/>
    <mergeCell ref="JWY6:JWZ6"/>
    <mergeCell ref="KBQ6:KBR6"/>
    <mergeCell ref="KBS6:KBT6"/>
    <mergeCell ref="KBU6:KBV6"/>
    <mergeCell ref="KBW6:KBX6"/>
    <mergeCell ref="KBY6:KBZ6"/>
    <mergeCell ref="KCA6:KCB6"/>
    <mergeCell ref="KBE6:KBF6"/>
    <mergeCell ref="KBG6:KBH6"/>
    <mergeCell ref="KBI6:KBJ6"/>
    <mergeCell ref="KBK6:KBL6"/>
    <mergeCell ref="KBM6:KBN6"/>
    <mergeCell ref="KBO6:KBP6"/>
    <mergeCell ref="KAS6:KAT6"/>
    <mergeCell ref="KAU6:KAV6"/>
    <mergeCell ref="KAW6:KAX6"/>
    <mergeCell ref="KAY6:KAZ6"/>
    <mergeCell ref="KBA6:KBB6"/>
    <mergeCell ref="KBC6:KBD6"/>
    <mergeCell ref="KAG6:KAH6"/>
    <mergeCell ref="KAI6:KAJ6"/>
    <mergeCell ref="KAK6:KAL6"/>
    <mergeCell ref="KAM6:KAN6"/>
    <mergeCell ref="KAO6:KAP6"/>
    <mergeCell ref="KAQ6:KAR6"/>
    <mergeCell ref="JZU6:JZV6"/>
    <mergeCell ref="JZW6:JZX6"/>
    <mergeCell ref="JZY6:JZZ6"/>
    <mergeCell ref="KAA6:KAB6"/>
    <mergeCell ref="KAC6:KAD6"/>
    <mergeCell ref="KAE6:KAF6"/>
    <mergeCell ref="JZI6:JZJ6"/>
    <mergeCell ref="JZK6:JZL6"/>
    <mergeCell ref="JZM6:JZN6"/>
    <mergeCell ref="JZO6:JZP6"/>
    <mergeCell ref="JZQ6:JZR6"/>
    <mergeCell ref="JZS6:JZT6"/>
    <mergeCell ref="KEK6:KEL6"/>
    <mergeCell ref="KEM6:KEN6"/>
    <mergeCell ref="KEO6:KEP6"/>
    <mergeCell ref="KEQ6:KER6"/>
    <mergeCell ref="KES6:KET6"/>
    <mergeCell ref="KEU6:KEV6"/>
    <mergeCell ref="KDY6:KDZ6"/>
    <mergeCell ref="KEA6:KEB6"/>
    <mergeCell ref="KEC6:KED6"/>
    <mergeCell ref="KEE6:KEF6"/>
    <mergeCell ref="KEG6:KEH6"/>
    <mergeCell ref="KEI6:KEJ6"/>
    <mergeCell ref="KDM6:KDN6"/>
    <mergeCell ref="KDO6:KDP6"/>
    <mergeCell ref="KDQ6:KDR6"/>
    <mergeCell ref="KDS6:KDT6"/>
    <mergeCell ref="KDU6:KDV6"/>
    <mergeCell ref="KDW6:KDX6"/>
    <mergeCell ref="KDA6:KDB6"/>
    <mergeCell ref="KDC6:KDD6"/>
    <mergeCell ref="KDE6:KDF6"/>
    <mergeCell ref="KDG6:KDH6"/>
    <mergeCell ref="KDI6:KDJ6"/>
    <mergeCell ref="KDK6:KDL6"/>
    <mergeCell ref="KCO6:KCP6"/>
    <mergeCell ref="KCQ6:KCR6"/>
    <mergeCell ref="KCS6:KCT6"/>
    <mergeCell ref="KCU6:KCV6"/>
    <mergeCell ref="KCW6:KCX6"/>
    <mergeCell ref="KCY6:KCZ6"/>
    <mergeCell ref="KCC6:KCD6"/>
    <mergeCell ref="KCE6:KCF6"/>
    <mergeCell ref="KCG6:KCH6"/>
    <mergeCell ref="KCI6:KCJ6"/>
    <mergeCell ref="KCK6:KCL6"/>
    <mergeCell ref="KCM6:KCN6"/>
    <mergeCell ref="KHE6:KHF6"/>
    <mergeCell ref="KHG6:KHH6"/>
    <mergeCell ref="KHI6:KHJ6"/>
    <mergeCell ref="KHK6:KHL6"/>
    <mergeCell ref="KHM6:KHN6"/>
    <mergeCell ref="KHO6:KHP6"/>
    <mergeCell ref="KGS6:KGT6"/>
    <mergeCell ref="KGU6:KGV6"/>
    <mergeCell ref="KGW6:KGX6"/>
    <mergeCell ref="KGY6:KGZ6"/>
    <mergeCell ref="KHA6:KHB6"/>
    <mergeCell ref="KHC6:KHD6"/>
    <mergeCell ref="KGG6:KGH6"/>
    <mergeCell ref="KGI6:KGJ6"/>
    <mergeCell ref="KGK6:KGL6"/>
    <mergeCell ref="KGM6:KGN6"/>
    <mergeCell ref="KGO6:KGP6"/>
    <mergeCell ref="KGQ6:KGR6"/>
    <mergeCell ref="KFU6:KFV6"/>
    <mergeCell ref="KFW6:KFX6"/>
    <mergeCell ref="KFY6:KFZ6"/>
    <mergeCell ref="KGA6:KGB6"/>
    <mergeCell ref="KGC6:KGD6"/>
    <mergeCell ref="KGE6:KGF6"/>
    <mergeCell ref="KFI6:KFJ6"/>
    <mergeCell ref="KFK6:KFL6"/>
    <mergeCell ref="KFM6:KFN6"/>
    <mergeCell ref="KFO6:KFP6"/>
    <mergeCell ref="KFQ6:KFR6"/>
    <mergeCell ref="KFS6:KFT6"/>
    <mergeCell ref="KEW6:KEX6"/>
    <mergeCell ref="KEY6:KEZ6"/>
    <mergeCell ref="KFA6:KFB6"/>
    <mergeCell ref="KFC6:KFD6"/>
    <mergeCell ref="KFE6:KFF6"/>
    <mergeCell ref="KFG6:KFH6"/>
    <mergeCell ref="KJY6:KJZ6"/>
    <mergeCell ref="KKA6:KKB6"/>
    <mergeCell ref="KKC6:KKD6"/>
    <mergeCell ref="KKE6:KKF6"/>
    <mergeCell ref="KKG6:KKH6"/>
    <mergeCell ref="KKI6:KKJ6"/>
    <mergeCell ref="KJM6:KJN6"/>
    <mergeCell ref="KJO6:KJP6"/>
    <mergeCell ref="KJQ6:KJR6"/>
    <mergeCell ref="KJS6:KJT6"/>
    <mergeCell ref="KJU6:KJV6"/>
    <mergeCell ref="KJW6:KJX6"/>
    <mergeCell ref="KJA6:KJB6"/>
    <mergeCell ref="KJC6:KJD6"/>
    <mergeCell ref="KJE6:KJF6"/>
    <mergeCell ref="KJG6:KJH6"/>
    <mergeCell ref="KJI6:KJJ6"/>
    <mergeCell ref="KJK6:KJL6"/>
    <mergeCell ref="KIO6:KIP6"/>
    <mergeCell ref="KIQ6:KIR6"/>
    <mergeCell ref="KIS6:KIT6"/>
    <mergeCell ref="KIU6:KIV6"/>
    <mergeCell ref="KIW6:KIX6"/>
    <mergeCell ref="KIY6:KIZ6"/>
    <mergeCell ref="KIC6:KID6"/>
    <mergeCell ref="KIE6:KIF6"/>
    <mergeCell ref="KIG6:KIH6"/>
    <mergeCell ref="KII6:KIJ6"/>
    <mergeCell ref="KIK6:KIL6"/>
    <mergeCell ref="KIM6:KIN6"/>
    <mergeCell ref="KHQ6:KHR6"/>
    <mergeCell ref="KHS6:KHT6"/>
    <mergeCell ref="KHU6:KHV6"/>
    <mergeCell ref="KHW6:KHX6"/>
    <mergeCell ref="KHY6:KHZ6"/>
    <mergeCell ref="KIA6:KIB6"/>
    <mergeCell ref="KMS6:KMT6"/>
    <mergeCell ref="KMU6:KMV6"/>
    <mergeCell ref="KMW6:KMX6"/>
    <mergeCell ref="KMY6:KMZ6"/>
    <mergeCell ref="KNA6:KNB6"/>
    <mergeCell ref="KNC6:KND6"/>
    <mergeCell ref="KMG6:KMH6"/>
    <mergeCell ref="KMI6:KMJ6"/>
    <mergeCell ref="KMK6:KML6"/>
    <mergeCell ref="KMM6:KMN6"/>
    <mergeCell ref="KMO6:KMP6"/>
    <mergeCell ref="KMQ6:KMR6"/>
    <mergeCell ref="KLU6:KLV6"/>
    <mergeCell ref="KLW6:KLX6"/>
    <mergeCell ref="KLY6:KLZ6"/>
    <mergeCell ref="KMA6:KMB6"/>
    <mergeCell ref="KMC6:KMD6"/>
    <mergeCell ref="KME6:KMF6"/>
    <mergeCell ref="KLI6:KLJ6"/>
    <mergeCell ref="KLK6:KLL6"/>
    <mergeCell ref="KLM6:KLN6"/>
    <mergeCell ref="KLO6:KLP6"/>
    <mergeCell ref="KLQ6:KLR6"/>
    <mergeCell ref="KLS6:KLT6"/>
    <mergeCell ref="KKW6:KKX6"/>
    <mergeCell ref="KKY6:KKZ6"/>
    <mergeCell ref="KLA6:KLB6"/>
    <mergeCell ref="KLC6:KLD6"/>
    <mergeCell ref="KLE6:KLF6"/>
    <mergeCell ref="KLG6:KLH6"/>
    <mergeCell ref="KKK6:KKL6"/>
    <mergeCell ref="KKM6:KKN6"/>
    <mergeCell ref="KKO6:KKP6"/>
    <mergeCell ref="KKQ6:KKR6"/>
    <mergeCell ref="KKS6:KKT6"/>
    <mergeCell ref="KKU6:KKV6"/>
    <mergeCell ref="KPM6:KPN6"/>
    <mergeCell ref="KPO6:KPP6"/>
    <mergeCell ref="KPQ6:KPR6"/>
    <mergeCell ref="KPS6:KPT6"/>
    <mergeCell ref="KPU6:KPV6"/>
    <mergeCell ref="KPW6:KPX6"/>
    <mergeCell ref="KPA6:KPB6"/>
    <mergeCell ref="KPC6:KPD6"/>
    <mergeCell ref="KPE6:KPF6"/>
    <mergeCell ref="KPG6:KPH6"/>
    <mergeCell ref="KPI6:KPJ6"/>
    <mergeCell ref="KPK6:KPL6"/>
    <mergeCell ref="KOO6:KOP6"/>
    <mergeCell ref="KOQ6:KOR6"/>
    <mergeCell ref="KOS6:KOT6"/>
    <mergeCell ref="KOU6:KOV6"/>
    <mergeCell ref="KOW6:KOX6"/>
    <mergeCell ref="KOY6:KOZ6"/>
    <mergeCell ref="KOC6:KOD6"/>
    <mergeCell ref="KOE6:KOF6"/>
    <mergeCell ref="KOG6:KOH6"/>
    <mergeCell ref="KOI6:KOJ6"/>
    <mergeCell ref="KOK6:KOL6"/>
    <mergeCell ref="KOM6:KON6"/>
    <mergeCell ref="KNQ6:KNR6"/>
    <mergeCell ref="KNS6:KNT6"/>
    <mergeCell ref="KNU6:KNV6"/>
    <mergeCell ref="KNW6:KNX6"/>
    <mergeCell ref="KNY6:KNZ6"/>
    <mergeCell ref="KOA6:KOB6"/>
    <mergeCell ref="KNE6:KNF6"/>
    <mergeCell ref="KNG6:KNH6"/>
    <mergeCell ref="KNI6:KNJ6"/>
    <mergeCell ref="KNK6:KNL6"/>
    <mergeCell ref="KNM6:KNN6"/>
    <mergeCell ref="KNO6:KNP6"/>
    <mergeCell ref="KSG6:KSH6"/>
    <mergeCell ref="KSI6:KSJ6"/>
    <mergeCell ref="KSK6:KSL6"/>
    <mergeCell ref="KSM6:KSN6"/>
    <mergeCell ref="KSO6:KSP6"/>
    <mergeCell ref="KSQ6:KSR6"/>
    <mergeCell ref="KRU6:KRV6"/>
    <mergeCell ref="KRW6:KRX6"/>
    <mergeCell ref="KRY6:KRZ6"/>
    <mergeCell ref="KSA6:KSB6"/>
    <mergeCell ref="KSC6:KSD6"/>
    <mergeCell ref="KSE6:KSF6"/>
    <mergeCell ref="KRI6:KRJ6"/>
    <mergeCell ref="KRK6:KRL6"/>
    <mergeCell ref="KRM6:KRN6"/>
    <mergeCell ref="KRO6:KRP6"/>
    <mergeCell ref="KRQ6:KRR6"/>
    <mergeCell ref="KRS6:KRT6"/>
    <mergeCell ref="KQW6:KQX6"/>
    <mergeCell ref="KQY6:KQZ6"/>
    <mergeCell ref="KRA6:KRB6"/>
    <mergeCell ref="KRC6:KRD6"/>
    <mergeCell ref="KRE6:KRF6"/>
    <mergeCell ref="KRG6:KRH6"/>
    <mergeCell ref="KQK6:KQL6"/>
    <mergeCell ref="KQM6:KQN6"/>
    <mergeCell ref="KQO6:KQP6"/>
    <mergeCell ref="KQQ6:KQR6"/>
    <mergeCell ref="KQS6:KQT6"/>
    <mergeCell ref="KQU6:KQV6"/>
    <mergeCell ref="KPY6:KPZ6"/>
    <mergeCell ref="KQA6:KQB6"/>
    <mergeCell ref="KQC6:KQD6"/>
    <mergeCell ref="KQE6:KQF6"/>
    <mergeCell ref="KQG6:KQH6"/>
    <mergeCell ref="KQI6:KQJ6"/>
    <mergeCell ref="KVA6:KVB6"/>
    <mergeCell ref="KVC6:KVD6"/>
    <mergeCell ref="KVE6:KVF6"/>
    <mergeCell ref="KVG6:KVH6"/>
    <mergeCell ref="KVI6:KVJ6"/>
    <mergeCell ref="KVK6:KVL6"/>
    <mergeCell ref="KUO6:KUP6"/>
    <mergeCell ref="KUQ6:KUR6"/>
    <mergeCell ref="KUS6:KUT6"/>
    <mergeCell ref="KUU6:KUV6"/>
    <mergeCell ref="KUW6:KUX6"/>
    <mergeCell ref="KUY6:KUZ6"/>
    <mergeCell ref="KUC6:KUD6"/>
    <mergeCell ref="KUE6:KUF6"/>
    <mergeCell ref="KUG6:KUH6"/>
    <mergeCell ref="KUI6:KUJ6"/>
    <mergeCell ref="KUK6:KUL6"/>
    <mergeCell ref="KUM6:KUN6"/>
    <mergeCell ref="KTQ6:KTR6"/>
    <mergeCell ref="KTS6:KTT6"/>
    <mergeCell ref="KTU6:KTV6"/>
    <mergeCell ref="KTW6:KTX6"/>
    <mergeCell ref="KTY6:KTZ6"/>
    <mergeCell ref="KUA6:KUB6"/>
    <mergeCell ref="KTE6:KTF6"/>
    <mergeCell ref="KTG6:KTH6"/>
    <mergeCell ref="KTI6:KTJ6"/>
    <mergeCell ref="KTK6:KTL6"/>
    <mergeCell ref="KTM6:KTN6"/>
    <mergeCell ref="KTO6:KTP6"/>
    <mergeCell ref="KSS6:KST6"/>
    <mergeCell ref="KSU6:KSV6"/>
    <mergeCell ref="KSW6:KSX6"/>
    <mergeCell ref="KSY6:KSZ6"/>
    <mergeCell ref="KTA6:KTB6"/>
    <mergeCell ref="KTC6:KTD6"/>
    <mergeCell ref="KXU6:KXV6"/>
    <mergeCell ref="KXW6:KXX6"/>
    <mergeCell ref="KXY6:KXZ6"/>
    <mergeCell ref="KYA6:KYB6"/>
    <mergeCell ref="KYC6:KYD6"/>
    <mergeCell ref="KYE6:KYF6"/>
    <mergeCell ref="KXI6:KXJ6"/>
    <mergeCell ref="KXK6:KXL6"/>
    <mergeCell ref="KXM6:KXN6"/>
    <mergeCell ref="KXO6:KXP6"/>
    <mergeCell ref="KXQ6:KXR6"/>
    <mergeCell ref="KXS6:KXT6"/>
    <mergeCell ref="KWW6:KWX6"/>
    <mergeCell ref="KWY6:KWZ6"/>
    <mergeCell ref="KXA6:KXB6"/>
    <mergeCell ref="KXC6:KXD6"/>
    <mergeCell ref="KXE6:KXF6"/>
    <mergeCell ref="KXG6:KXH6"/>
    <mergeCell ref="KWK6:KWL6"/>
    <mergeCell ref="KWM6:KWN6"/>
    <mergeCell ref="KWO6:KWP6"/>
    <mergeCell ref="KWQ6:KWR6"/>
    <mergeCell ref="KWS6:KWT6"/>
    <mergeCell ref="KWU6:KWV6"/>
    <mergeCell ref="KVY6:KVZ6"/>
    <mergeCell ref="KWA6:KWB6"/>
    <mergeCell ref="KWC6:KWD6"/>
    <mergeCell ref="KWE6:KWF6"/>
    <mergeCell ref="KWG6:KWH6"/>
    <mergeCell ref="KWI6:KWJ6"/>
    <mergeCell ref="KVM6:KVN6"/>
    <mergeCell ref="KVO6:KVP6"/>
    <mergeCell ref="KVQ6:KVR6"/>
    <mergeCell ref="KVS6:KVT6"/>
    <mergeCell ref="KVU6:KVV6"/>
    <mergeCell ref="KVW6:KVX6"/>
    <mergeCell ref="LAO6:LAP6"/>
    <mergeCell ref="LAQ6:LAR6"/>
    <mergeCell ref="LAS6:LAT6"/>
    <mergeCell ref="LAU6:LAV6"/>
    <mergeCell ref="LAW6:LAX6"/>
    <mergeCell ref="LAY6:LAZ6"/>
    <mergeCell ref="LAC6:LAD6"/>
    <mergeCell ref="LAE6:LAF6"/>
    <mergeCell ref="LAG6:LAH6"/>
    <mergeCell ref="LAI6:LAJ6"/>
    <mergeCell ref="LAK6:LAL6"/>
    <mergeCell ref="LAM6:LAN6"/>
    <mergeCell ref="KZQ6:KZR6"/>
    <mergeCell ref="KZS6:KZT6"/>
    <mergeCell ref="KZU6:KZV6"/>
    <mergeCell ref="KZW6:KZX6"/>
    <mergeCell ref="KZY6:KZZ6"/>
    <mergeCell ref="LAA6:LAB6"/>
    <mergeCell ref="KZE6:KZF6"/>
    <mergeCell ref="KZG6:KZH6"/>
    <mergeCell ref="KZI6:KZJ6"/>
    <mergeCell ref="KZK6:KZL6"/>
    <mergeCell ref="KZM6:KZN6"/>
    <mergeCell ref="KZO6:KZP6"/>
    <mergeCell ref="KYS6:KYT6"/>
    <mergeCell ref="KYU6:KYV6"/>
    <mergeCell ref="KYW6:KYX6"/>
    <mergeCell ref="KYY6:KYZ6"/>
    <mergeCell ref="KZA6:KZB6"/>
    <mergeCell ref="KZC6:KZD6"/>
    <mergeCell ref="KYG6:KYH6"/>
    <mergeCell ref="KYI6:KYJ6"/>
    <mergeCell ref="KYK6:KYL6"/>
    <mergeCell ref="KYM6:KYN6"/>
    <mergeCell ref="KYO6:KYP6"/>
    <mergeCell ref="KYQ6:KYR6"/>
    <mergeCell ref="LDI6:LDJ6"/>
    <mergeCell ref="LDK6:LDL6"/>
    <mergeCell ref="LDM6:LDN6"/>
    <mergeCell ref="LDO6:LDP6"/>
    <mergeCell ref="LDQ6:LDR6"/>
    <mergeCell ref="LDS6:LDT6"/>
    <mergeCell ref="LCW6:LCX6"/>
    <mergeCell ref="LCY6:LCZ6"/>
    <mergeCell ref="LDA6:LDB6"/>
    <mergeCell ref="LDC6:LDD6"/>
    <mergeCell ref="LDE6:LDF6"/>
    <mergeCell ref="LDG6:LDH6"/>
    <mergeCell ref="LCK6:LCL6"/>
    <mergeCell ref="LCM6:LCN6"/>
    <mergeCell ref="LCO6:LCP6"/>
    <mergeCell ref="LCQ6:LCR6"/>
    <mergeCell ref="LCS6:LCT6"/>
    <mergeCell ref="LCU6:LCV6"/>
    <mergeCell ref="LBY6:LBZ6"/>
    <mergeCell ref="LCA6:LCB6"/>
    <mergeCell ref="LCC6:LCD6"/>
    <mergeCell ref="LCE6:LCF6"/>
    <mergeCell ref="LCG6:LCH6"/>
    <mergeCell ref="LCI6:LCJ6"/>
    <mergeCell ref="LBM6:LBN6"/>
    <mergeCell ref="LBO6:LBP6"/>
    <mergeCell ref="LBQ6:LBR6"/>
    <mergeCell ref="LBS6:LBT6"/>
    <mergeCell ref="LBU6:LBV6"/>
    <mergeCell ref="LBW6:LBX6"/>
    <mergeCell ref="LBA6:LBB6"/>
    <mergeCell ref="LBC6:LBD6"/>
    <mergeCell ref="LBE6:LBF6"/>
    <mergeCell ref="LBG6:LBH6"/>
    <mergeCell ref="LBI6:LBJ6"/>
    <mergeCell ref="LBK6:LBL6"/>
    <mergeCell ref="LGC6:LGD6"/>
    <mergeCell ref="LGE6:LGF6"/>
    <mergeCell ref="LGG6:LGH6"/>
    <mergeCell ref="LGI6:LGJ6"/>
    <mergeCell ref="LGK6:LGL6"/>
    <mergeCell ref="LGM6:LGN6"/>
    <mergeCell ref="LFQ6:LFR6"/>
    <mergeCell ref="LFS6:LFT6"/>
    <mergeCell ref="LFU6:LFV6"/>
    <mergeCell ref="LFW6:LFX6"/>
    <mergeCell ref="LFY6:LFZ6"/>
    <mergeCell ref="LGA6:LGB6"/>
    <mergeCell ref="LFE6:LFF6"/>
    <mergeCell ref="LFG6:LFH6"/>
    <mergeCell ref="LFI6:LFJ6"/>
    <mergeCell ref="LFK6:LFL6"/>
    <mergeCell ref="LFM6:LFN6"/>
    <mergeCell ref="LFO6:LFP6"/>
    <mergeCell ref="LES6:LET6"/>
    <mergeCell ref="LEU6:LEV6"/>
    <mergeCell ref="LEW6:LEX6"/>
    <mergeCell ref="LEY6:LEZ6"/>
    <mergeCell ref="LFA6:LFB6"/>
    <mergeCell ref="LFC6:LFD6"/>
    <mergeCell ref="LEG6:LEH6"/>
    <mergeCell ref="LEI6:LEJ6"/>
    <mergeCell ref="LEK6:LEL6"/>
    <mergeCell ref="LEM6:LEN6"/>
    <mergeCell ref="LEO6:LEP6"/>
    <mergeCell ref="LEQ6:LER6"/>
    <mergeCell ref="LDU6:LDV6"/>
    <mergeCell ref="LDW6:LDX6"/>
    <mergeCell ref="LDY6:LDZ6"/>
    <mergeCell ref="LEA6:LEB6"/>
    <mergeCell ref="LEC6:LED6"/>
    <mergeCell ref="LEE6:LEF6"/>
    <mergeCell ref="LIW6:LIX6"/>
    <mergeCell ref="LIY6:LIZ6"/>
    <mergeCell ref="LJA6:LJB6"/>
    <mergeCell ref="LJC6:LJD6"/>
    <mergeCell ref="LJE6:LJF6"/>
    <mergeCell ref="LJG6:LJH6"/>
    <mergeCell ref="LIK6:LIL6"/>
    <mergeCell ref="LIM6:LIN6"/>
    <mergeCell ref="LIO6:LIP6"/>
    <mergeCell ref="LIQ6:LIR6"/>
    <mergeCell ref="LIS6:LIT6"/>
    <mergeCell ref="LIU6:LIV6"/>
    <mergeCell ref="LHY6:LHZ6"/>
    <mergeCell ref="LIA6:LIB6"/>
    <mergeCell ref="LIC6:LID6"/>
    <mergeCell ref="LIE6:LIF6"/>
    <mergeCell ref="LIG6:LIH6"/>
    <mergeCell ref="LII6:LIJ6"/>
    <mergeCell ref="LHM6:LHN6"/>
    <mergeCell ref="LHO6:LHP6"/>
    <mergeCell ref="LHQ6:LHR6"/>
    <mergeCell ref="LHS6:LHT6"/>
    <mergeCell ref="LHU6:LHV6"/>
    <mergeCell ref="LHW6:LHX6"/>
    <mergeCell ref="LHA6:LHB6"/>
    <mergeCell ref="LHC6:LHD6"/>
    <mergeCell ref="LHE6:LHF6"/>
    <mergeCell ref="LHG6:LHH6"/>
    <mergeCell ref="LHI6:LHJ6"/>
    <mergeCell ref="LHK6:LHL6"/>
    <mergeCell ref="LGO6:LGP6"/>
    <mergeCell ref="LGQ6:LGR6"/>
    <mergeCell ref="LGS6:LGT6"/>
    <mergeCell ref="LGU6:LGV6"/>
    <mergeCell ref="LGW6:LGX6"/>
    <mergeCell ref="LGY6:LGZ6"/>
    <mergeCell ref="LLQ6:LLR6"/>
    <mergeCell ref="LLS6:LLT6"/>
    <mergeCell ref="LLU6:LLV6"/>
    <mergeCell ref="LLW6:LLX6"/>
    <mergeCell ref="LLY6:LLZ6"/>
    <mergeCell ref="LMA6:LMB6"/>
    <mergeCell ref="LLE6:LLF6"/>
    <mergeCell ref="LLG6:LLH6"/>
    <mergeCell ref="LLI6:LLJ6"/>
    <mergeCell ref="LLK6:LLL6"/>
    <mergeCell ref="LLM6:LLN6"/>
    <mergeCell ref="LLO6:LLP6"/>
    <mergeCell ref="LKS6:LKT6"/>
    <mergeCell ref="LKU6:LKV6"/>
    <mergeCell ref="LKW6:LKX6"/>
    <mergeCell ref="LKY6:LKZ6"/>
    <mergeCell ref="LLA6:LLB6"/>
    <mergeCell ref="LLC6:LLD6"/>
    <mergeCell ref="LKG6:LKH6"/>
    <mergeCell ref="LKI6:LKJ6"/>
    <mergeCell ref="LKK6:LKL6"/>
    <mergeCell ref="LKM6:LKN6"/>
    <mergeCell ref="LKO6:LKP6"/>
    <mergeCell ref="LKQ6:LKR6"/>
    <mergeCell ref="LJU6:LJV6"/>
    <mergeCell ref="LJW6:LJX6"/>
    <mergeCell ref="LJY6:LJZ6"/>
    <mergeCell ref="LKA6:LKB6"/>
    <mergeCell ref="LKC6:LKD6"/>
    <mergeCell ref="LKE6:LKF6"/>
    <mergeCell ref="LJI6:LJJ6"/>
    <mergeCell ref="LJK6:LJL6"/>
    <mergeCell ref="LJM6:LJN6"/>
    <mergeCell ref="LJO6:LJP6"/>
    <mergeCell ref="LJQ6:LJR6"/>
    <mergeCell ref="LJS6:LJT6"/>
    <mergeCell ref="LOK6:LOL6"/>
    <mergeCell ref="LOM6:LON6"/>
    <mergeCell ref="LOO6:LOP6"/>
    <mergeCell ref="LOQ6:LOR6"/>
    <mergeCell ref="LOS6:LOT6"/>
    <mergeCell ref="LOU6:LOV6"/>
    <mergeCell ref="LNY6:LNZ6"/>
    <mergeCell ref="LOA6:LOB6"/>
    <mergeCell ref="LOC6:LOD6"/>
    <mergeCell ref="LOE6:LOF6"/>
    <mergeCell ref="LOG6:LOH6"/>
    <mergeCell ref="LOI6:LOJ6"/>
    <mergeCell ref="LNM6:LNN6"/>
    <mergeCell ref="LNO6:LNP6"/>
    <mergeCell ref="LNQ6:LNR6"/>
    <mergeCell ref="LNS6:LNT6"/>
    <mergeCell ref="LNU6:LNV6"/>
    <mergeCell ref="LNW6:LNX6"/>
    <mergeCell ref="LNA6:LNB6"/>
    <mergeCell ref="LNC6:LND6"/>
    <mergeCell ref="LNE6:LNF6"/>
    <mergeCell ref="LNG6:LNH6"/>
    <mergeCell ref="LNI6:LNJ6"/>
    <mergeCell ref="LNK6:LNL6"/>
    <mergeCell ref="LMO6:LMP6"/>
    <mergeCell ref="LMQ6:LMR6"/>
    <mergeCell ref="LMS6:LMT6"/>
    <mergeCell ref="LMU6:LMV6"/>
    <mergeCell ref="LMW6:LMX6"/>
    <mergeCell ref="LMY6:LMZ6"/>
    <mergeCell ref="LMC6:LMD6"/>
    <mergeCell ref="LME6:LMF6"/>
    <mergeCell ref="LMG6:LMH6"/>
    <mergeCell ref="LMI6:LMJ6"/>
    <mergeCell ref="LMK6:LML6"/>
    <mergeCell ref="LMM6:LMN6"/>
    <mergeCell ref="LRE6:LRF6"/>
    <mergeCell ref="LRG6:LRH6"/>
    <mergeCell ref="LRI6:LRJ6"/>
    <mergeCell ref="LRK6:LRL6"/>
    <mergeCell ref="LRM6:LRN6"/>
    <mergeCell ref="LRO6:LRP6"/>
    <mergeCell ref="LQS6:LQT6"/>
    <mergeCell ref="LQU6:LQV6"/>
    <mergeCell ref="LQW6:LQX6"/>
    <mergeCell ref="LQY6:LQZ6"/>
    <mergeCell ref="LRA6:LRB6"/>
    <mergeCell ref="LRC6:LRD6"/>
    <mergeCell ref="LQG6:LQH6"/>
    <mergeCell ref="LQI6:LQJ6"/>
    <mergeCell ref="LQK6:LQL6"/>
    <mergeCell ref="LQM6:LQN6"/>
    <mergeCell ref="LQO6:LQP6"/>
    <mergeCell ref="LQQ6:LQR6"/>
    <mergeCell ref="LPU6:LPV6"/>
    <mergeCell ref="LPW6:LPX6"/>
    <mergeCell ref="LPY6:LPZ6"/>
    <mergeCell ref="LQA6:LQB6"/>
    <mergeCell ref="LQC6:LQD6"/>
    <mergeCell ref="LQE6:LQF6"/>
    <mergeCell ref="LPI6:LPJ6"/>
    <mergeCell ref="LPK6:LPL6"/>
    <mergeCell ref="LPM6:LPN6"/>
    <mergeCell ref="LPO6:LPP6"/>
    <mergeCell ref="LPQ6:LPR6"/>
    <mergeCell ref="LPS6:LPT6"/>
    <mergeCell ref="LOW6:LOX6"/>
    <mergeCell ref="LOY6:LOZ6"/>
    <mergeCell ref="LPA6:LPB6"/>
    <mergeCell ref="LPC6:LPD6"/>
    <mergeCell ref="LPE6:LPF6"/>
    <mergeCell ref="LPG6:LPH6"/>
    <mergeCell ref="LTY6:LTZ6"/>
    <mergeCell ref="LUA6:LUB6"/>
    <mergeCell ref="LUC6:LUD6"/>
    <mergeCell ref="LUE6:LUF6"/>
    <mergeCell ref="LUG6:LUH6"/>
    <mergeCell ref="LUI6:LUJ6"/>
    <mergeCell ref="LTM6:LTN6"/>
    <mergeCell ref="LTO6:LTP6"/>
    <mergeCell ref="LTQ6:LTR6"/>
    <mergeCell ref="LTS6:LTT6"/>
    <mergeCell ref="LTU6:LTV6"/>
    <mergeCell ref="LTW6:LTX6"/>
    <mergeCell ref="LTA6:LTB6"/>
    <mergeCell ref="LTC6:LTD6"/>
    <mergeCell ref="LTE6:LTF6"/>
    <mergeCell ref="LTG6:LTH6"/>
    <mergeCell ref="LTI6:LTJ6"/>
    <mergeCell ref="LTK6:LTL6"/>
    <mergeCell ref="LSO6:LSP6"/>
    <mergeCell ref="LSQ6:LSR6"/>
    <mergeCell ref="LSS6:LST6"/>
    <mergeCell ref="LSU6:LSV6"/>
    <mergeCell ref="LSW6:LSX6"/>
    <mergeCell ref="LSY6:LSZ6"/>
    <mergeCell ref="LSC6:LSD6"/>
    <mergeCell ref="LSE6:LSF6"/>
    <mergeCell ref="LSG6:LSH6"/>
    <mergeCell ref="LSI6:LSJ6"/>
    <mergeCell ref="LSK6:LSL6"/>
    <mergeCell ref="LSM6:LSN6"/>
    <mergeCell ref="LRQ6:LRR6"/>
    <mergeCell ref="LRS6:LRT6"/>
    <mergeCell ref="LRU6:LRV6"/>
    <mergeCell ref="LRW6:LRX6"/>
    <mergeCell ref="LRY6:LRZ6"/>
    <mergeCell ref="LSA6:LSB6"/>
    <mergeCell ref="LWS6:LWT6"/>
    <mergeCell ref="LWU6:LWV6"/>
    <mergeCell ref="LWW6:LWX6"/>
    <mergeCell ref="LWY6:LWZ6"/>
    <mergeCell ref="LXA6:LXB6"/>
    <mergeCell ref="LXC6:LXD6"/>
    <mergeCell ref="LWG6:LWH6"/>
    <mergeCell ref="LWI6:LWJ6"/>
    <mergeCell ref="LWK6:LWL6"/>
    <mergeCell ref="LWM6:LWN6"/>
    <mergeCell ref="LWO6:LWP6"/>
    <mergeCell ref="LWQ6:LWR6"/>
    <mergeCell ref="LVU6:LVV6"/>
    <mergeCell ref="LVW6:LVX6"/>
    <mergeCell ref="LVY6:LVZ6"/>
    <mergeCell ref="LWA6:LWB6"/>
    <mergeCell ref="LWC6:LWD6"/>
    <mergeCell ref="LWE6:LWF6"/>
    <mergeCell ref="LVI6:LVJ6"/>
    <mergeCell ref="LVK6:LVL6"/>
    <mergeCell ref="LVM6:LVN6"/>
    <mergeCell ref="LVO6:LVP6"/>
    <mergeCell ref="LVQ6:LVR6"/>
    <mergeCell ref="LVS6:LVT6"/>
    <mergeCell ref="LUW6:LUX6"/>
    <mergeCell ref="LUY6:LUZ6"/>
    <mergeCell ref="LVA6:LVB6"/>
    <mergeCell ref="LVC6:LVD6"/>
    <mergeCell ref="LVE6:LVF6"/>
    <mergeCell ref="LVG6:LVH6"/>
    <mergeCell ref="LUK6:LUL6"/>
    <mergeCell ref="LUM6:LUN6"/>
    <mergeCell ref="LUO6:LUP6"/>
    <mergeCell ref="LUQ6:LUR6"/>
    <mergeCell ref="LUS6:LUT6"/>
    <mergeCell ref="LUU6:LUV6"/>
    <mergeCell ref="LZM6:LZN6"/>
    <mergeCell ref="LZO6:LZP6"/>
    <mergeCell ref="LZQ6:LZR6"/>
    <mergeCell ref="LZS6:LZT6"/>
    <mergeCell ref="LZU6:LZV6"/>
    <mergeCell ref="LZW6:LZX6"/>
    <mergeCell ref="LZA6:LZB6"/>
    <mergeCell ref="LZC6:LZD6"/>
    <mergeCell ref="LZE6:LZF6"/>
    <mergeCell ref="LZG6:LZH6"/>
    <mergeCell ref="LZI6:LZJ6"/>
    <mergeCell ref="LZK6:LZL6"/>
    <mergeCell ref="LYO6:LYP6"/>
    <mergeCell ref="LYQ6:LYR6"/>
    <mergeCell ref="LYS6:LYT6"/>
    <mergeCell ref="LYU6:LYV6"/>
    <mergeCell ref="LYW6:LYX6"/>
    <mergeCell ref="LYY6:LYZ6"/>
    <mergeCell ref="LYC6:LYD6"/>
    <mergeCell ref="LYE6:LYF6"/>
    <mergeCell ref="LYG6:LYH6"/>
    <mergeCell ref="LYI6:LYJ6"/>
    <mergeCell ref="LYK6:LYL6"/>
    <mergeCell ref="LYM6:LYN6"/>
    <mergeCell ref="LXQ6:LXR6"/>
    <mergeCell ref="LXS6:LXT6"/>
    <mergeCell ref="LXU6:LXV6"/>
    <mergeCell ref="LXW6:LXX6"/>
    <mergeCell ref="LXY6:LXZ6"/>
    <mergeCell ref="LYA6:LYB6"/>
    <mergeCell ref="LXE6:LXF6"/>
    <mergeCell ref="LXG6:LXH6"/>
    <mergeCell ref="LXI6:LXJ6"/>
    <mergeCell ref="LXK6:LXL6"/>
    <mergeCell ref="LXM6:LXN6"/>
    <mergeCell ref="LXO6:LXP6"/>
    <mergeCell ref="MCG6:MCH6"/>
    <mergeCell ref="MCI6:MCJ6"/>
    <mergeCell ref="MCK6:MCL6"/>
    <mergeCell ref="MCM6:MCN6"/>
    <mergeCell ref="MCO6:MCP6"/>
    <mergeCell ref="MCQ6:MCR6"/>
    <mergeCell ref="MBU6:MBV6"/>
    <mergeCell ref="MBW6:MBX6"/>
    <mergeCell ref="MBY6:MBZ6"/>
    <mergeCell ref="MCA6:MCB6"/>
    <mergeCell ref="MCC6:MCD6"/>
    <mergeCell ref="MCE6:MCF6"/>
    <mergeCell ref="MBI6:MBJ6"/>
    <mergeCell ref="MBK6:MBL6"/>
    <mergeCell ref="MBM6:MBN6"/>
    <mergeCell ref="MBO6:MBP6"/>
    <mergeCell ref="MBQ6:MBR6"/>
    <mergeCell ref="MBS6:MBT6"/>
    <mergeCell ref="MAW6:MAX6"/>
    <mergeCell ref="MAY6:MAZ6"/>
    <mergeCell ref="MBA6:MBB6"/>
    <mergeCell ref="MBC6:MBD6"/>
    <mergeCell ref="MBE6:MBF6"/>
    <mergeCell ref="MBG6:MBH6"/>
    <mergeCell ref="MAK6:MAL6"/>
    <mergeCell ref="MAM6:MAN6"/>
    <mergeCell ref="MAO6:MAP6"/>
    <mergeCell ref="MAQ6:MAR6"/>
    <mergeCell ref="MAS6:MAT6"/>
    <mergeCell ref="MAU6:MAV6"/>
    <mergeCell ref="LZY6:LZZ6"/>
    <mergeCell ref="MAA6:MAB6"/>
    <mergeCell ref="MAC6:MAD6"/>
    <mergeCell ref="MAE6:MAF6"/>
    <mergeCell ref="MAG6:MAH6"/>
    <mergeCell ref="MAI6:MAJ6"/>
    <mergeCell ref="MFA6:MFB6"/>
    <mergeCell ref="MFC6:MFD6"/>
    <mergeCell ref="MFE6:MFF6"/>
    <mergeCell ref="MFG6:MFH6"/>
    <mergeCell ref="MFI6:MFJ6"/>
    <mergeCell ref="MFK6:MFL6"/>
    <mergeCell ref="MEO6:MEP6"/>
    <mergeCell ref="MEQ6:MER6"/>
    <mergeCell ref="MES6:MET6"/>
    <mergeCell ref="MEU6:MEV6"/>
    <mergeCell ref="MEW6:MEX6"/>
    <mergeCell ref="MEY6:MEZ6"/>
    <mergeCell ref="MEC6:MED6"/>
    <mergeCell ref="MEE6:MEF6"/>
    <mergeCell ref="MEG6:MEH6"/>
    <mergeCell ref="MEI6:MEJ6"/>
    <mergeCell ref="MEK6:MEL6"/>
    <mergeCell ref="MEM6:MEN6"/>
    <mergeCell ref="MDQ6:MDR6"/>
    <mergeCell ref="MDS6:MDT6"/>
    <mergeCell ref="MDU6:MDV6"/>
    <mergeCell ref="MDW6:MDX6"/>
    <mergeCell ref="MDY6:MDZ6"/>
    <mergeCell ref="MEA6:MEB6"/>
    <mergeCell ref="MDE6:MDF6"/>
    <mergeCell ref="MDG6:MDH6"/>
    <mergeCell ref="MDI6:MDJ6"/>
    <mergeCell ref="MDK6:MDL6"/>
    <mergeCell ref="MDM6:MDN6"/>
    <mergeCell ref="MDO6:MDP6"/>
    <mergeCell ref="MCS6:MCT6"/>
    <mergeCell ref="MCU6:MCV6"/>
    <mergeCell ref="MCW6:MCX6"/>
    <mergeCell ref="MCY6:MCZ6"/>
    <mergeCell ref="MDA6:MDB6"/>
    <mergeCell ref="MDC6:MDD6"/>
    <mergeCell ref="MHU6:MHV6"/>
    <mergeCell ref="MHW6:MHX6"/>
    <mergeCell ref="MHY6:MHZ6"/>
    <mergeCell ref="MIA6:MIB6"/>
    <mergeCell ref="MIC6:MID6"/>
    <mergeCell ref="MIE6:MIF6"/>
    <mergeCell ref="MHI6:MHJ6"/>
    <mergeCell ref="MHK6:MHL6"/>
    <mergeCell ref="MHM6:MHN6"/>
    <mergeCell ref="MHO6:MHP6"/>
    <mergeCell ref="MHQ6:MHR6"/>
    <mergeCell ref="MHS6:MHT6"/>
    <mergeCell ref="MGW6:MGX6"/>
    <mergeCell ref="MGY6:MGZ6"/>
    <mergeCell ref="MHA6:MHB6"/>
    <mergeCell ref="MHC6:MHD6"/>
    <mergeCell ref="MHE6:MHF6"/>
    <mergeCell ref="MHG6:MHH6"/>
    <mergeCell ref="MGK6:MGL6"/>
    <mergeCell ref="MGM6:MGN6"/>
    <mergeCell ref="MGO6:MGP6"/>
    <mergeCell ref="MGQ6:MGR6"/>
    <mergeCell ref="MGS6:MGT6"/>
    <mergeCell ref="MGU6:MGV6"/>
    <mergeCell ref="MFY6:MFZ6"/>
    <mergeCell ref="MGA6:MGB6"/>
    <mergeCell ref="MGC6:MGD6"/>
    <mergeCell ref="MGE6:MGF6"/>
    <mergeCell ref="MGG6:MGH6"/>
    <mergeCell ref="MGI6:MGJ6"/>
    <mergeCell ref="MFM6:MFN6"/>
    <mergeCell ref="MFO6:MFP6"/>
    <mergeCell ref="MFQ6:MFR6"/>
    <mergeCell ref="MFS6:MFT6"/>
    <mergeCell ref="MFU6:MFV6"/>
    <mergeCell ref="MFW6:MFX6"/>
    <mergeCell ref="MKO6:MKP6"/>
    <mergeCell ref="MKQ6:MKR6"/>
    <mergeCell ref="MKS6:MKT6"/>
    <mergeCell ref="MKU6:MKV6"/>
    <mergeCell ref="MKW6:MKX6"/>
    <mergeCell ref="MKY6:MKZ6"/>
    <mergeCell ref="MKC6:MKD6"/>
    <mergeCell ref="MKE6:MKF6"/>
    <mergeCell ref="MKG6:MKH6"/>
    <mergeCell ref="MKI6:MKJ6"/>
    <mergeCell ref="MKK6:MKL6"/>
    <mergeCell ref="MKM6:MKN6"/>
    <mergeCell ref="MJQ6:MJR6"/>
    <mergeCell ref="MJS6:MJT6"/>
    <mergeCell ref="MJU6:MJV6"/>
    <mergeCell ref="MJW6:MJX6"/>
    <mergeCell ref="MJY6:MJZ6"/>
    <mergeCell ref="MKA6:MKB6"/>
    <mergeCell ref="MJE6:MJF6"/>
    <mergeCell ref="MJG6:MJH6"/>
    <mergeCell ref="MJI6:MJJ6"/>
    <mergeCell ref="MJK6:MJL6"/>
    <mergeCell ref="MJM6:MJN6"/>
    <mergeCell ref="MJO6:MJP6"/>
    <mergeCell ref="MIS6:MIT6"/>
    <mergeCell ref="MIU6:MIV6"/>
    <mergeCell ref="MIW6:MIX6"/>
    <mergeCell ref="MIY6:MIZ6"/>
    <mergeCell ref="MJA6:MJB6"/>
    <mergeCell ref="MJC6:MJD6"/>
    <mergeCell ref="MIG6:MIH6"/>
    <mergeCell ref="MII6:MIJ6"/>
    <mergeCell ref="MIK6:MIL6"/>
    <mergeCell ref="MIM6:MIN6"/>
    <mergeCell ref="MIO6:MIP6"/>
    <mergeCell ref="MIQ6:MIR6"/>
    <mergeCell ref="MNI6:MNJ6"/>
    <mergeCell ref="MNK6:MNL6"/>
    <mergeCell ref="MNM6:MNN6"/>
    <mergeCell ref="MNO6:MNP6"/>
    <mergeCell ref="MNQ6:MNR6"/>
    <mergeCell ref="MNS6:MNT6"/>
    <mergeCell ref="MMW6:MMX6"/>
    <mergeCell ref="MMY6:MMZ6"/>
    <mergeCell ref="MNA6:MNB6"/>
    <mergeCell ref="MNC6:MND6"/>
    <mergeCell ref="MNE6:MNF6"/>
    <mergeCell ref="MNG6:MNH6"/>
    <mergeCell ref="MMK6:MML6"/>
    <mergeCell ref="MMM6:MMN6"/>
    <mergeCell ref="MMO6:MMP6"/>
    <mergeCell ref="MMQ6:MMR6"/>
    <mergeCell ref="MMS6:MMT6"/>
    <mergeCell ref="MMU6:MMV6"/>
    <mergeCell ref="MLY6:MLZ6"/>
    <mergeCell ref="MMA6:MMB6"/>
    <mergeCell ref="MMC6:MMD6"/>
    <mergeCell ref="MME6:MMF6"/>
    <mergeCell ref="MMG6:MMH6"/>
    <mergeCell ref="MMI6:MMJ6"/>
    <mergeCell ref="MLM6:MLN6"/>
    <mergeCell ref="MLO6:MLP6"/>
    <mergeCell ref="MLQ6:MLR6"/>
    <mergeCell ref="MLS6:MLT6"/>
    <mergeCell ref="MLU6:MLV6"/>
    <mergeCell ref="MLW6:MLX6"/>
    <mergeCell ref="MLA6:MLB6"/>
    <mergeCell ref="MLC6:MLD6"/>
    <mergeCell ref="MLE6:MLF6"/>
    <mergeCell ref="MLG6:MLH6"/>
    <mergeCell ref="MLI6:MLJ6"/>
    <mergeCell ref="MLK6:MLL6"/>
    <mergeCell ref="MQC6:MQD6"/>
    <mergeCell ref="MQE6:MQF6"/>
    <mergeCell ref="MQG6:MQH6"/>
    <mergeCell ref="MQI6:MQJ6"/>
    <mergeCell ref="MQK6:MQL6"/>
    <mergeCell ref="MQM6:MQN6"/>
    <mergeCell ref="MPQ6:MPR6"/>
    <mergeCell ref="MPS6:MPT6"/>
    <mergeCell ref="MPU6:MPV6"/>
    <mergeCell ref="MPW6:MPX6"/>
    <mergeCell ref="MPY6:MPZ6"/>
    <mergeCell ref="MQA6:MQB6"/>
    <mergeCell ref="MPE6:MPF6"/>
    <mergeCell ref="MPG6:MPH6"/>
    <mergeCell ref="MPI6:MPJ6"/>
    <mergeCell ref="MPK6:MPL6"/>
    <mergeCell ref="MPM6:MPN6"/>
    <mergeCell ref="MPO6:MPP6"/>
    <mergeCell ref="MOS6:MOT6"/>
    <mergeCell ref="MOU6:MOV6"/>
    <mergeCell ref="MOW6:MOX6"/>
    <mergeCell ref="MOY6:MOZ6"/>
    <mergeCell ref="MPA6:MPB6"/>
    <mergeCell ref="MPC6:MPD6"/>
    <mergeCell ref="MOG6:MOH6"/>
    <mergeCell ref="MOI6:MOJ6"/>
    <mergeCell ref="MOK6:MOL6"/>
    <mergeCell ref="MOM6:MON6"/>
    <mergeCell ref="MOO6:MOP6"/>
    <mergeCell ref="MOQ6:MOR6"/>
    <mergeCell ref="MNU6:MNV6"/>
    <mergeCell ref="MNW6:MNX6"/>
    <mergeCell ref="MNY6:MNZ6"/>
    <mergeCell ref="MOA6:MOB6"/>
    <mergeCell ref="MOC6:MOD6"/>
    <mergeCell ref="MOE6:MOF6"/>
    <mergeCell ref="MSW6:MSX6"/>
    <mergeCell ref="MSY6:MSZ6"/>
    <mergeCell ref="MTA6:MTB6"/>
    <mergeCell ref="MTC6:MTD6"/>
    <mergeCell ref="MTE6:MTF6"/>
    <mergeCell ref="MTG6:MTH6"/>
    <mergeCell ref="MSK6:MSL6"/>
    <mergeCell ref="MSM6:MSN6"/>
    <mergeCell ref="MSO6:MSP6"/>
    <mergeCell ref="MSQ6:MSR6"/>
    <mergeCell ref="MSS6:MST6"/>
    <mergeCell ref="MSU6:MSV6"/>
    <mergeCell ref="MRY6:MRZ6"/>
    <mergeCell ref="MSA6:MSB6"/>
    <mergeCell ref="MSC6:MSD6"/>
    <mergeCell ref="MSE6:MSF6"/>
    <mergeCell ref="MSG6:MSH6"/>
    <mergeCell ref="MSI6:MSJ6"/>
    <mergeCell ref="MRM6:MRN6"/>
    <mergeCell ref="MRO6:MRP6"/>
    <mergeCell ref="MRQ6:MRR6"/>
    <mergeCell ref="MRS6:MRT6"/>
    <mergeCell ref="MRU6:MRV6"/>
    <mergeCell ref="MRW6:MRX6"/>
    <mergeCell ref="MRA6:MRB6"/>
    <mergeCell ref="MRC6:MRD6"/>
    <mergeCell ref="MRE6:MRF6"/>
    <mergeCell ref="MRG6:MRH6"/>
    <mergeCell ref="MRI6:MRJ6"/>
    <mergeCell ref="MRK6:MRL6"/>
    <mergeCell ref="MQO6:MQP6"/>
    <mergeCell ref="MQQ6:MQR6"/>
    <mergeCell ref="MQS6:MQT6"/>
    <mergeCell ref="MQU6:MQV6"/>
    <mergeCell ref="MQW6:MQX6"/>
    <mergeCell ref="MQY6:MQZ6"/>
    <mergeCell ref="MVQ6:MVR6"/>
    <mergeCell ref="MVS6:MVT6"/>
    <mergeCell ref="MVU6:MVV6"/>
    <mergeCell ref="MVW6:MVX6"/>
    <mergeCell ref="MVY6:MVZ6"/>
    <mergeCell ref="MWA6:MWB6"/>
    <mergeCell ref="MVE6:MVF6"/>
    <mergeCell ref="MVG6:MVH6"/>
    <mergeCell ref="MVI6:MVJ6"/>
    <mergeCell ref="MVK6:MVL6"/>
    <mergeCell ref="MVM6:MVN6"/>
    <mergeCell ref="MVO6:MVP6"/>
    <mergeCell ref="MUS6:MUT6"/>
    <mergeCell ref="MUU6:MUV6"/>
    <mergeCell ref="MUW6:MUX6"/>
    <mergeCell ref="MUY6:MUZ6"/>
    <mergeCell ref="MVA6:MVB6"/>
    <mergeCell ref="MVC6:MVD6"/>
    <mergeCell ref="MUG6:MUH6"/>
    <mergeCell ref="MUI6:MUJ6"/>
    <mergeCell ref="MUK6:MUL6"/>
    <mergeCell ref="MUM6:MUN6"/>
    <mergeCell ref="MUO6:MUP6"/>
    <mergeCell ref="MUQ6:MUR6"/>
    <mergeCell ref="MTU6:MTV6"/>
    <mergeCell ref="MTW6:MTX6"/>
    <mergeCell ref="MTY6:MTZ6"/>
    <mergeCell ref="MUA6:MUB6"/>
    <mergeCell ref="MUC6:MUD6"/>
    <mergeCell ref="MUE6:MUF6"/>
    <mergeCell ref="MTI6:MTJ6"/>
    <mergeCell ref="MTK6:MTL6"/>
    <mergeCell ref="MTM6:MTN6"/>
    <mergeCell ref="MTO6:MTP6"/>
    <mergeCell ref="MTQ6:MTR6"/>
    <mergeCell ref="MTS6:MTT6"/>
    <mergeCell ref="MYK6:MYL6"/>
    <mergeCell ref="MYM6:MYN6"/>
    <mergeCell ref="MYO6:MYP6"/>
    <mergeCell ref="MYQ6:MYR6"/>
    <mergeCell ref="MYS6:MYT6"/>
    <mergeCell ref="MYU6:MYV6"/>
    <mergeCell ref="MXY6:MXZ6"/>
    <mergeCell ref="MYA6:MYB6"/>
    <mergeCell ref="MYC6:MYD6"/>
    <mergeCell ref="MYE6:MYF6"/>
    <mergeCell ref="MYG6:MYH6"/>
    <mergeCell ref="MYI6:MYJ6"/>
    <mergeCell ref="MXM6:MXN6"/>
    <mergeCell ref="MXO6:MXP6"/>
    <mergeCell ref="MXQ6:MXR6"/>
    <mergeCell ref="MXS6:MXT6"/>
    <mergeCell ref="MXU6:MXV6"/>
    <mergeCell ref="MXW6:MXX6"/>
    <mergeCell ref="MXA6:MXB6"/>
    <mergeCell ref="MXC6:MXD6"/>
    <mergeCell ref="MXE6:MXF6"/>
    <mergeCell ref="MXG6:MXH6"/>
    <mergeCell ref="MXI6:MXJ6"/>
    <mergeCell ref="MXK6:MXL6"/>
    <mergeCell ref="MWO6:MWP6"/>
    <mergeCell ref="MWQ6:MWR6"/>
    <mergeCell ref="MWS6:MWT6"/>
    <mergeCell ref="MWU6:MWV6"/>
    <mergeCell ref="MWW6:MWX6"/>
    <mergeCell ref="MWY6:MWZ6"/>
    <mergeCell ref="MWC6:MWD6"/>
    <mergeCell ref="MWE6:MWF6"/>
    <mergeCell ref="MWG6:MWH6"/>
    <mergeCell ref="MWI6:MWJ6"/>
    <mergeCell ref="MWK6:MWL6"/>
    <mergeCell ref="MWM6:MWN6"/>
    <mergeCell ref="NBE6:NBF6"/>
    <mergeCell ref="NBG6:NBH6"/>
    <mergeCell ref="NBI6:NBJ6"/>
    <mergeCell ref="NBK6:NBL6"/>
    <mergeCell ref="NBM6:NBN6"/>
    <mergeCell ref="NBO6:NBP6"/>
    <mergeCell ref="NAS6:NAT6"/>
    <mergeCell ref="NAU6:NAV6"/>
    <mergeCell ref="NAW6:NAX6"/>
    <mergeCell ref="NAY6:NAZ6"/>
    <mergeCell ref="NBA6:NBB6"/>
    <mergeCell ref="NBC6:NBD6"/>
    <mergeCell ref="NAG6:NAH6"/>
    <mergeCell ref="NAI6:NAJ6"/>
    <mergeCell ref="NAK6:NAL6"/>
    <mergeCell ref="NAM6:NAN6"/>
    <mergeCell ref="NAO6:NAP6"/>
    <mergeCell ref="NAQ6:NAR6"/>
    <mergeCell ref="MZU6:MZV6"/>
    <mergeCell ref="MZW6:MZX6"/>
    <mergeCell ref="MZY6:MZZ6"/>
    <mergeCell ref="NAA6:NAB6"/>
    <mergeCell ref="NAC6:NAD6"/>
    <mergeCell ref="NAE6:NAF6"/>
    <mergeCell ref="MZI6:MZJ6"/>
    <mergeCell ref="MZK6:MZL6"/>
    <mergeCell ref="MZM6:MZN6"/>
    <mergeCell ref="MZO6:MZP6"/>
    <mergeCell ref="MZQ6:MZR6"/>
    <mergeCell ref="MZS6:MZT6"/>
    <mergeCell ref="MYW6:MYX6"/>
    <mergeCell ref="MYY6:MYZ6"/>
    <mergeCell ref="MZA6:MZB6"/>
    <mergeCell ref="MZC6:MZD6"/>
    <mergeCell ref="MZE6:MZF6"/>
    <mergeCell ref="MZG6:MZH6"/>
    <mergeCell ref="NDY6:NDZ6"/>
    <mergeCell ref="NEA6:NEB6"/>
    <mergeCell ref="NEC6:NED6"/>
    <mergeCell ref="NEE6:NEF6"/>
    <mergeCell ref="NEG6:NEH6"/>
    <mergeCell ref="NEI6:NEJ6"/>
    <mergeCell ref="NDM6:NDN6"/>
    <mergeCell ref="NDO6:NDP6"/>
    <mergeCell ref="NDQ6:NDR6"/>
    <mergeCell ref="NDS6:NDT6"/>
    <mergeCell ref="NDU6:NDV6"/>
    <mergeCell ref="NDW6:NDX6"/>
    <mergeCell ref="NDA6:NDB6"/>
    <mergeCell ref="NDC6:NDD6"/>
    <mergeCell ref="NDE6:NDF6"/>
    <mergeCell ref="NDG6:NDH6"/>
    <mergeCell ref="NDI6:NDJ6"/>
    <mergeCell ref="NDK6:NDL6"/>
    <mergeCell ref="NCO6:NCP6"/>
    <mergeCell ref="NCQ6:NCR6"/>
    <mergeCell ref="NCS6:NCT6"/>
    <mergeCell ref="NCU6:NCV6"/>
    <mergeCell ref="NCW6:NCX6"/>
    <mergeCell ref="NCY6:NCZ6"/>
    <mergeCell ref="NCC6:NCD6"/>
    <mergeCell ref="NCE6:NCF6"/>
    <mergeCell ref="NCG6:NCH6"/>
    <mergeCell ref="NCI6:NCJ6"/>
    <mergeCell ref="NCK6:NCL6"/>
    <mergeCell ref="NCM6:NCN6"/>
    <mergeCell ref="NBQ6:NBR6"/>
    <mergeCell ref="NBS6:NBT6"/>
    <mergeCell ref="NBU6:NBV6"/>
    <mergeCell ref="NBW6:NBX6"/>
    <mergeCell ref="NBY6:NBZ6"/>
    <mergeCell ref="NCA6:NCB6"/>
    <mergeCell ref="NGS6:NGT6"/>
    <mergeCell ref="NGU6:NGV6"/>
    <mergeCell ref="NGW6:NGX6"/>
    <mergeCell ref="NGY6:NGZ6"/>
    <mergeCell ref="NHA6:NHB6"/>
    <mergeCell ref="NHC6:NHD6"/>
    <mergeCell ref="NGG6:NGH6"/>
    <mergeCell ref="NGI6:NGJ6"/>
    <mergeCell ref="NGK6:NGL6"/>
    <mergeCell ref="NGM6:NGN6"/>
    <mergeCell ref="NGO6:NGP6"/>
    <mergeCell ref="NGQ6:NGR6"/>
    <mergeCell ref="NFU6:NFV6"/>
    <mergeCell ref="NFW6:NFX6"/>
    <mergeCell ref="NFY6:NFZ6"/>
    <mergeCell ref="NGA6:NGB6"/>
    <mergeCell ref="NGC6:NGD6"/>
    <mergeCell ref="NGE6:NGF6"/>
    <mergeCell ref="NFI6:NFJ6"/>
    <mergeCell ref="NFK6:NFL6"/>
    <mergeCell ref="NFM6:NFN6"/>
    <mergeCell ref="NFO6:NFP6"/>
    <mergeCell ref="NFQ6:NFR6"/>
    <mergeCell ref="NFS6:NFT6"/>
    <mergeCell ref="NEW6:NEX6"/>
    <mergeCell ref="NEY6:NEZ6"/>
    <mergeCell ref="NFA6:NFB6"/>
    <mergeCell ref="NFC6:NFD6"/>
    <mergeCell ref="NFE6:NFF6"/>
    <mergeCell ref="NFG6:NFH6"/>
    <mergeCell ref="NEK6:NEL6"/>
    <mergeCell ref="NEM6:NEN6"/>
    <mergeCell ref="NEO6:NEP6"/>
    <mergeCell ref="NEQ6:NER6"/>
    <mergeCell ref="NES6:NET6"/>
    <mergeCell ref="NEU6:NEV6"/>
    <mergeCell ref="NJM6:NJN6"/>
    <mergeCell ref="NJO6:NJP6"/>
    <mergeCell ref="NJQ6:NJR6"/>
    <mergeCell ref="NJS6:NJT6"/>
    <mergeCell ref="NJU6:NJV6"/>
    <mergeCell ref="NJW6:NJX6"/>
    <mergeCell ref="NJA6:NJB6"/>
    <mergeCell ref="NJC6:NJD6"/>
    <mergeCell ref="NJE6:NJF6"/>
    <mergeCell ref="NJG6:NJH6"/>
    <mergeCell ref="NJI6:NJJ6"/>
    <mergeCell ref="NJK6:NJL6"/>
    <mergeCell ref="NIO6:NIP6"/>
    <mergeCell ref="NIQ6:NIR6"/>
    <mergeCell ref="NIS6:NIT6"/>
    <mergeCell ref="NIU6:NIV6"/>
    <mergeCell ref="NIW6:NIX6"/>
    <mergeCell ref="NIY6:NIZ6"/>
    <mergeCell ref="NIC6:NID6"/>
    <mergeCell ref="NIE6:NIF6"/>
    <mergeCell ref="NIG6:NIH6"/>
    <mergeCell ref="NII6:NIJ6"/>
    <mergeCell ref="NIK6:NIL6"/>
    <mergeCell ref="NIM6:NIN6"/>
    <mergeCell ref="NHQ6:NHR6"/>
    <mergeCell ref="NHS6:NHT6"/>
    <mergeCell ref="NHU6:NHV6"/>
    <mergeCell ref="NHW6:NHX6"/>
    <mergeCell ref="NHY6:NHZ6"/>
    <mergeCell ref="NIA6:NIB6"/>
    <mergeCell ref="NHE6:NHF6"/>
    <mergeCell ref="NHG6:NHH6"/>
    <mergeCell ref="NHI6:NHJ6"/>
    <mergeCell ref="NHK6:NHL6"/>
    <mergeCell ref="NHM6:NHN6"/>
    <mergeCell ref="NHO6:NHP6"/>
    <mergeCell ref="NMG6:NMH6"/>
    <mergeCell ref="NMI6:NMJ6"/>
    <mergeCell ref="NMK6:NML6"/>
    <mergeCell ref="NMM6:NMN6"/>
    <mergeCell ref="NMO6:NMP6"/>
    <mergeCell ref="NMQ6:NMR6"/>
    <mergeCell ref="NLU6:NLV6"/>
    <mergeCell ref="NLW6:NLX6"/>
    <mergeCell ref="NLY6:NLZ6"/>
    <mergeCell ref="NMA6:NMB6"/>
    <mergeCell ref="NMC6:NMD6"/>
    <mergeCell ref="NME6:NMF6"/>
    <mergeCell ref="NLI6:NLJ6"/>
    <mergeCell ref="NLK6:NLL6"/>
    <mergeCell ref="NLM6:NLN6"/>
    <mergeCell ref="NLO6:NLP6"/>
    <mergeCell ref="NLQ6:NLR6"/>
    <mergeCell ref="NLS6:NLT6"/>
    <mergeCell ref="NKW6:NKX6"/>
    <mergeCell ref="NKY6:NKZ6"/>
    <mergeCell ref="NLA6:NLB6"/>
    <mergeCell ref="NLC6:NLD6"/>
    <mergeCell ref="NLE6:NLF6"/>
    <mergeCell ref="NLG6:NLH6"/>
    <mergeCell ref="NKK6:NKL6"/>
    <mergeCell ref="NKM6:NKN6"/>
    <mergeCell ref="NKO6:NKP6"/>
    <mergeCell ref="NKQ6:NKR6"/>
    <mergeCell ref="NKS6:NKT6"/>
    <mergeCell ref="NKU6:NKV6"/>
    <mergeCell ref="NJY6:NJZ6"/>
    <mergeCell ref="NKA6:NKB6"/>
    <mergeCell ref="NKC6:NKD6"/>
    <mergeCell ref="NKE6:NKF6"/>
    <mergeCell ref="NKG6:NKH6"/>
    <mergeCell ref="NKI6:NKJ6"/>
    <mergeCell ref="NPA6:NPB6"/>
    <mergeCell ref="NPC6:NPD6"/>
    <mergeCell ref="NPE6:NPF6"/>
    <mergeCell ref="NPG6:NPH6"/>
    <mergeCell ref="NPI6:NPJ6"/>
    <mergeCell ref="NPK6:NPL6"/>
    <mergeCell ref="NOO6:NOP6"/>
    <mergeCell ref="NOQ6:NOR6"/>
    <mergeCell ref="NOS6:NOT6"/>
    <mergeCell ref="NOU6:NOV6"/>
    <mergeCell ref="NOW6:NOX6"/>
    <mergeCell ref="NOY6:NOZ6"/>
    <mergeCell ref="NOC6:NOD6"/>
    <mergeCell ref="NOE6:NOF6"/>
    <mergeCell ref="NOG6:NOH6"/>
    <mergeCell ref="NOI6:NOJ6"/>
    <mergeCell ref="NOK6:NOL6"/>
    <mergeCell ref="NOM6:NON6"/>
    <mergeCell ref="NNQ6:NNR6"/>
    <mergeCell ref="NNS6:NNT6"/>
    <mergeCell ref="NNU6:NNV6"/>
    <mergeCell ref="NNW6:NNX6"/>
    <mergeCell ref="NNY6:NNZ6"/>
    <mergeCell ref="NOA6:NOB6"/>
    <mergeCell ref="NNE6:NNF6"/>
    <mergeCell ref="NNG6:NNH6"/>
    <mergeCell ref="NNI6:NNJ6"/>
    <mergeCell ref="NNK6:NNL6"/>
    <mergeCell ref="NNM6:NNN6"/>
    <mergeCell ref="NNO6:NNP6"/>
    <mergeCell ref="NMS6:NMT6"/>
    <mergeCell ref="NMU6:NMV6"/>
    <mergeCell ref="NMW6:NMX6"/>
    <mergeCell ref="NMY6:NMZ6"/>
    <mergeCell ref="NNA6:NNB6"/>
    <mergeCell ref="NNC6:NND6"/>
    <mergeCell ref="NRU6:NRV6"/>
    <mergeCell ref="NRW6:NRX6"/>
    <mergeCell ref="NRY6:NRZ6"/>
    <mergeCell ref="NSA6:NSB6"/>
    <mergeCell ref="NSC6:NSD6"/>
    <mergeCell ref="NSE6:NSF6"/>
    <mergeCell ref="NRI6:NRJ6"/>
    <mergeCell ref="NRK6:NRL6"/>
    <mergeCell ref="NRM6:NRN6"/>
    <mergeCell ref="NRO6:NRP6"/>
    <mergeCell ref="NRQ6:NRR6"/>
    <mergeCell ref="NRS6:NRT6"/>
    <mergeCell ref="NQW6:NQX6"/>
    <mergeCell ref="NQY6:NQZ6"/>
    <mergeCell ref="NRA6:NRB6"/>
    <mergeCell ref="NRC6:NRD6"/>
    <mergeCell ref="NRE6:NRF6"/>
    <mergeCell ref="NRG6:NRH6"/>
    <mergeCell ref="NQK6:NQL6"/>
    <mergeCell ref="NQM6:NQN6"/>
    <mergeCell ref="NQO6:NQP6"/>
    <mergeCell ref="NQQ6:NQR6"/>
    <mergeCell ref="NQS6:NQT6"/>
    <mergeCell ref="NQU6:NQV6"/>
    <mergeCell ref="NPY6:NPZ6"/>
    <mergeCell ref="NQA6:NQB6"/>
    <mergeCell ref="NQC6:NQD6"/>
    <mergeCell ref="NQE6:NQF6"/>
    <mergeCell ref="NQG6:NQH6"/>
    <mergeCell ref="NQI6:NQJ6"/>
    <mergeCell ref="NPM6:NPN6"/>
    <mergeCell ref="NPO6:NPP6"/>
    <mergeCell ref="NPQ6:NPR6"/>
    <mergeCell ref="NPS6:NPT6"/>
    <mergeCell ref="NPU6:NPV6"/>
    <mergeCell ref="NPW6:NPX6"/>
    <mergeCell ref="NUO6:NUP6"/>
    <mergeCell ref="NUQ6:NUR6"/>
    <mergeCell ref="NUS6:NUT6"/>
    <mergeCell ref="NUU6:NUV6"/>
    <mergeCell ref="NUW6:NUX6"/>
    <mergeCell ref="NUY6:NUZ6"/>
    <mergeCell ref="NUC6:NUD6"/>
    <mergeCell ref="NUE6:NUF6"/>
    <mergeCell ref="NUG6:NUH6"/>
    <mergeCell ref="NUI6:NUJ6"/>
    <mergeCell ref="NUK6:NUL6"/>
    <mergeCell ref="NUM6:NUN6"/>
    <mergeCell ref="NTQ6:NTR6"/>
    <mergeCell ref="NTS6:NTT6"/>
    <mergeCell ref="NTU6:NTV6"/>
    <mergeCell ref="NTW6:NTX6"/>
    <mergeCell ref="NTY6:NTZ6"/>
    <mergeCell ref="NUA6:NUB6"/>
    <mergeCell ref="NTE6:NTF6"/>
    <mergeCell ref="NTG6:NTH6"/>
    <mergeCell ref="NTI6:NTJ6"/>
    <mergeCell ref="NTK6:NTL6"/>
    <mergeCell ref="NTM6:NTN6"/>
    <mergeCell ref="NTO6:NTP6"/>
    <mergeCell ref="NSS6:NST6"/>
    <mergeCell ref="NSU6:NSV6"/>
    <mergeCell ref="NSW6:NSX6"/>
    <mergeCell ref="NSY6:NSZ6"/>
    <mergeCell ref="NTA6:NTB6"/>
    <mergeCell ref="NTC6:NTD6"/>
    <mergeCell ref="NSG6:NSH6"/>
    <mergeCell ref="NSI6:NSJ6"/>
    <mergeCell ref="NSK6:NSL6"/>
    <mergeCell ref="NSM6:NSN6"/>
    <mergeCell ref="NSO6:NSP6"/>
    <mergeCell ref="NSQ6:NSR6"/>
    <mergeCell ref="NXI6:NXJ6"/>
    <mergeCell ref="NXK6:NXL6"/>
    <mergeCell ref="NXM6:NXN6"/>
    <mergeCell ref="NXO6:NXP6"/>
    <mergeCell ref="NXQ6:NXR6"/>
    <mergeCell ref="NXS6:NXT6"/>
    <mergeCell ref="NWW6:NWX6"/>
    <mergeCell ref="NWY6:NWZ6"/>
    <mergeCell ref="NXA6:NXB6"/>
    <mergeCell ref="NXC6:NXD6"/>
    <mergeCell ref="NXE6:NXF6"/>
    <mergeCell ref="NXG6:NXH6"/>
    <mergeCell ref="NWK6:NWL6"/>
    <mergeCell ref="NWM6:NWN6"/>
    <mergeCell ref="NWO6:NWP6"/>
    <mergeCell ref="NWQ6:NWR6"/>
    <mergeCell ref="NWS6:NWT6"/>
    <mergeCell ref="NWU6:NWV6"/>
    <mergeCell ref="NVY6:NVZ6"/>
    <mergeCell ref="NWA6:NWB6"/>
    <mergeCell ref="NWC6:NWD6"/>
    <mergeCell ref="NWE6:NWF6"/>
    <mergeCell ref="NWG6:NWH6"/>
    <mergeCell ref="NWI6:NWJ6"/>
    <mergeCell ref="NVM6:NVN6"/>
    <mergeCell ref="NVO6:NVP6"/>
    <mergeCell ref="NVQ6:NVR6"/>
    <mergeCell ref="NVS6:NVT6"/>
    <mergeCell ref="NVU6:NVV6"/>
    <mergeCell ref="NVW6:NVX6"/>
    <mergeCell ref="NVA6:NVB6"/>
    <mergeCell ref="NVC6:NVD6"/>
    <mergeCell ref="NVE6:NVF6"/>
    <mergeCell ref="NVG6:NVH6"/>
    <mergeCell ref="NVI6:NVJ6"/>
    <mergeCell ref="NVK6:NVL6"/>
    <mergeCell ref="OAC6:OAD6"/>
    <mergeCell ref="OAE6:OAF6"/>
    <mergeCell ref="OAG6:OAH6"/>
    <mergeCell ref="OAI6:OAJ6"/>
    <mergeCell ref="OAK6:OAL6"/>
    <mergeCell ref="OAM6:OAN6"/>
    <mergeCell ref="NZQ6:NZR6"/>
    <mergeCell ref="NZS6:NZT6"/>
    <mergeCell ref="NZU6:NZV6"/>
    <mergeCell ref="NZW6:NZX6"/>
    <mergeCell ref="NZY6:NZZ6"/>
    <mergeCell ref="OAA6:OAB6"/>
    <mergeCell ref="NZE6:NZF6"/>
    <mergeCell ref="NZG6:NZH6"/>
    <mergeCell ref="NZI6:NZJ6"/>
    <mergeCell ref="NZK6:NZL6"/>
    <mergeCell ref="NZM6:NZN6"/>
    <mergeCell ref="NZO6:NZP6"/>
    <mergeCell ref="NYS6:NYT6"/>
    <mergeCell ref="NYU6:NYV6"/>
    <mergeCell ref="NYW6:NYX6"/>
    <mergeCell ref="NYY6:NYZ6"/>
    <mergeCell ref="NZA6:NZB6"/>
    <mergeCell ref="NZC6:NZD6"/>
    <mergeCell ref="NYG6:NYH6"/>
    <mergeCell ref="NYI6:NYJ6"/>
    <mergeCell ref="NYK6:NYL6"/>
    <mergeCell ref="NYM6:NYN6"/>
    <mergeCell ref="NYO6:NYP6"/>
    <mergeCell ref="NYQ6:NYR6"/>
    <mergeCell ref="NXU6:NXV6"/>
    <mergeCell ref="NXW6:NXX6"/>
    <mergeCell ref="NXY6:NXZ6"/>
    <mergeCell ref="NYA6:NYB6"/>
    <mergeCell ref="NYC6:NYD6"/>
    <mergeCell ref="NYE6:NYF6"/>
    <mergeCell ref="OCW6:OCX6"/>
    <mergeCell ref="OCY6:OCZ6"/>
    <mergeCell ref="ODA6:ODB6"/>
    <mergeCell ref="ODC6:ODD6"/>
    <mergeCell ref="ODE6:ODF6"/>
    <mergeCell ref="ODG6:ODH6"/>
    <mergeCell ref="OCK6:OCL6"/>
    <mergeCell ref="OCM6:OCN6"/>
    <mergeCell ref="OCO6:OCP6"/>
    <mergeCell ref="OCQ6:OCR6"/>
    <mergeCell ref="OCS6:OCT6"/>
    <mergeCell ref="OCU6:OCV6"/>
    <mergeCell ref="OBY6:OBZ6"/>
    <mergeCell ref="OCA6:OCB6"/>
    <mergeCell ref="OCC6:OCD6"/>
    <mergeCell ref="OCE6:OCF6"/>
    <mergeCell ref="OCG6:OCH6"/>
    <mergeCell ref="OCI6:OCJ6"/>
    <mergeCell ref="OBM6:OBN6"/>
    <mergeCell ref="OBO6:OBP6"/>
    <mergeCell ref="OBQ6:OBR6"/>
    <mergeCell ref="OBS6:OBT6"/>
    <mergeCell ref="OBU6:OBV6"/>
    <mergeCell ref="OBW6:OBX6"/>
    <mergeCell ref="OBA6:OBB6"/>
    <mergeCell ref="OBC6:OBD6"/>
    <mergeCell ref="OBE6:OBF6"/>
    <mergeCell ref="OBG6:OBH6"/>
    <mergeCell ref="OBI6:OBJ6"/>
    <mergeCell ref="OBK6:OBL6"/>
    <mergeCell ref="OAO6:OAP6"/>
    <mergeCell ref="OAQ6:OAR6"/>
    <mergeCell ref="OAS6:OAT6"/>
    <mergeCell ref="OAU6:OAV6"/>
    <mergeCell ref="OAW6:OAX6"/>
    <mergeCell ref="OAY6:OAZ6"/>
    <mergeCell ref="OFQ6:OFR6"/>
    <mergeCell ref="OFS6:OFT6"/>
    <mergeCell ref="OFU6:OFV6"/>
    <mergeCell ref="OFW6:OFX6"/>
    <mergeCell ref="OFY6:OFZ6"/>
    <mergeCell ref="OGA6:OGB6"/>
    <mergeCell ref="OFE6:OFF6"/>
    <mergeCell ref="OFG6:OFH6"/>
    <mergeCell ref="OFI6:OFJ6"/>
    <mergeCell ref="OFK6:OFL6"/>
    <mergeCell ref="OFM6:OFN6"/>
    <mergeCell ref="OFO6:OFP6"/>
    <mergeCell ref="OES6:OET6"/>
    <mergeCell ref="OEU6:OEV6"/>
    <mergeCell ref="OEW6:OEX6"/>
    <mergeCell ref="OEY6:OEZ6"/>
    <mergeCell ref="OFA6:OFB6"/>
    <mergeCell ref="OFC6:OFD6"/>
    <mergeCell ref="OEG6:OEH6"/>
    <mergeCell ref="OEI6:OEJ6"/>
    <mergeCell ref="OEK6:OEL6"/>
    <mergeCell ref="OEM6:OEN6"/>
    <mergeCell ref="OEO6:OEP6"/>
    <mergeCell ref="OEQ6:OER6"/>
    <mergeCell ref="ODU6:ODV6"/>
    <mergeCell ref="ODW6:ODX6"/>
    <mergeCell ref="ODY6:ODZ6"/>
    <mergeCell ref="OEA6:OEB6"/>
    <mergeCell ref="OEC6:OED6"/>
    <mergeCell ref="OEE6:OEF6"/>
    <mergeCell ref="ODI6:ODJ6"/>
    <mergeCell ref="ODK6:ODL6"/>
    <mergeCell ref="ODM6:ODN6"/>
    <mergeCell ref="ODO6:ODP6"/>
    <mergeCell ref="ODQ6:ODR6"/>
    <mergeCell ref="ODS6:ODT6"/>
    <mergeCell ref="OIK6:OIL6"/>
    <mergeCell ref="OIM6:OIN6"/>
    <mergeCell ref="OIO6:OIP6"/>
    <mergeCell ref="OIQ6:OIR6"/>
    <mergeCell ref="OIS6:OIT6"/>
    <mergeCell ref="OIU6:OIV6"/>
    <mergeCell ref="OHY6:OHZ6"/>
    <mergeCell ref="OIA6:OIB6"/>
    <mergeCell ref="OIC6:OID6"/>
    <mergeCell ref="OIE6:OIF6"/>
    <mergeCell ref="OIG6:OIH6"/>
    <mergeCell ref="OII6:OIJ6"/>
    <mergeCell ref="OHM6:OHN6"/>
    <mergeCell ref="OHO6:OHP6"/>
    <mergeCell ref="OHQ6:OHR6"/>
    <mergeCell ref="OHS6:OHT6"/>
    <mergeCell ref="OHU6:OHV6"/>
    <mergeCell ref="OHW6:OHX6"/>
    <mergeCell ref="OHA6:OHB6"/>
    <mergeCell ref="OHC6:OHD6"/>
    <mergeCell ref="OHE6:OHF6"/>
    <mergeCell ref="OHG6:OHH6"/>
    <mergeCell ref="OHI6:OHJ6"/>
    <mergeCell ref="OHK6:OHL6"/>
    <mergeCell ref="OGO6:OGP6"/>
    <mergeCell ref="OGQ6:OGR6"/>
    <mergeCell ref="OGS6:OGT6"/>
    <mergeCell ref="OGU6:OGV6"/>
    <mergeCell ref="OGW6:OGX6"/>
    <mergeCell ref="OGY6:OGZ6"/>
    <mergeCell ref="OGC6:OGD6"/>
    <mergeCell ref="OGE6:OGF6"/>
    <mergeCell ref="OGG6:OGH6"/>
    <mergeCell ref="OGI6:OGJ6"/>
    <mergeCell ref="OGK6:OGL6"/>
    <mergeCell ref="OGM6:OGN6"/>
    <mergeCell ref="OLE6:OLF6"/>
    <mergeCell ref="OLG6:OLH6"/>
    <mergeCell ref="OLI6:OLJ6"/>
    <mergeCell ref="OLK6:OLL6"/>
    <mergeCell ref="OLM6:OLN6"/>
    <mergeCell ref="OLO6:OLP6"/>
    <mergeCell ref="OKS6:OKT6"/>
    <mergeCell ref="OKU6:OKV6"/>
    <mergeCell ref="OKW6:OKX6"/>
    <mergeCell ref="OKY6:OKZ6"/>
    <mergeCell ref="OLA6:OLB6"/>
    <mergeCell ref="OLC6:OLD6"/>
    <mergeCell ref="OKG6:OKH6"/>
    <mergeCell ref="OKI6:OKJ6"/>
    <mergeCell ref="OKK6:OKL6"/>
    <mergeCell ref="OKM6:OKN6"/>
    <mergeCell ref="OKO6:OKP6"/>
    <mergeCell ref="OKQ6:OKR6"/>
    <mergeCell ref="OJU6:OJV6"/>
    <mergeCell ref="OJW6:OJX6"/>
    <mergeCell ref="OJY6:OJZ6"/>
    <mergeCell ref="OKA6:OKB6"/>
    <mergeCell ref="OKC6:OKD6"/>
    <mergeCell ref="OKE6:OKF6"/>
    <mergeCell ref="OJI6:OJJ6"/>
    <mergeCell ref="OJK6:OJL6"/>
    <mergeCell ref="OJM6:OJN6"/>
    <mergeCell ref="OJO6:OJP6"/>
    <mergeCell ref="OJQ6:OJR6"/>
    <mergeCell ref="OJS6:OJT6"/>
    <mergeCell ref="OIW6:OIX6"/>
    <mergeCell ref="OIY6:OIZ6"/>
    <mergeCell ref="OJA6:OJB6"/>
    <mergeCell ref="OJC6:OJD6"/>
    <mergeCell ref="OJE6:OJF6"/>
    <mergeCell ref="OJG6:OJH6"/>
    <mergeCell ref="ONY6:ONZ6"/>
    <mergeCell ref="OOA6:OOB6"/>
    <mergeCell ref="OOC6:OOD6"/>
    <mergeCell ref="OOE6:OOF6"/>
    <mergeCell ref="OOG6:OOH6"/>
    <mergeCell ref="OOI6:OOJ6"/>
    <mergeCell ref="ONM6:ONN6"/>
    <mergeCell ref="ONO6:ONP6"/>
    <mergeCell ref="ONQ6:ONR6"/>
    <mergeCell ref="ONS6:ONT6"/>
    <mergeCell ref="ONU6:ONV6"/>
    <mergeCell ref="ONW6:ONX6"/>
    <mergeCell ref="ONA6:ONB6"/>
    <mergeCell ref="ONC6:OND6"/>
    <mergeCell ref="ONE6:ONF6"/>
    <mergeCell ref="ONG6:ONH6"/>
    <mergeCell ref="ONI6:ONJ6"/>
    <mergeCell ref="ONK6:ONL6"/>
    <mergeCell ref="OMO6:OMP6"/>
    <mergeCell ref="OMQ6:OMR6"/>
    <mergeCell ref="OMS6:OMT6"/>
    <mergeCell ref="OMU6:OMV6"/>
    <mergeCell ref="OMW6:OMX6"/>
    <mergeCell ref="OMY6:OMZ6"/>
    <mergeCell ref="OMC6:OMD6"/>
    <mergeCell ref="OME6:OMF6"/>
    <mergeCell ref="OMG6:OMH6"/>
    <mergeCell ref="OMI6:OMJ6"/>
    <mergeCell ref="OMK6:OML6"/>
    <mergeCell ref="OMM6:OMN6"/>
    <mergeCell ref="OLQ6:OLR6"/>
    <mergeCell ref="OLS6:OLT6"/>
    <mergeCell ref="OLU6:OLV6"/>
    <mergeCell ref="OLW6:OLX6"/>
    <mergeCell ref="OLY6:OLZ6"/>
    <mergeCell ref="OMA6:OMB6"/>
    <mergeCell ref="OQS6:OQT6"/>
    <mergeCell ref="OQU6:OQV6"/>
    <mergeCell ref="OQW6:OQX6"/>
    <mergeCell ref="OQY6:OQZ6"/>
    <mergeCell ref="ORA6:ORB6"/>
    <mergeCell ref="ORC6:ORD6"/>
    <mergeCell ref="OQG6:OQH6"/>
    <mergeCell ref="OQI6:OQJ6"/>
    <mergeCell ref="OQK6:OQL6"/>
    <mergeCell ref="OQM6:OQN6"/>
    <mergeCell ref="OQO6:OQP6"/>
    <mergeCell ref="OQQ6:OQR6"/>
    <mergeCell ref="OPU6:OPV6"/>
    <mergeCell ref="OPW6:OPX6"/>
    <mergeCell ref="OPY6:OPZ6"/>
    <mergeCell ref="OQA6:OQB6"/>
    <mergeCell ref="OQC6:OQD6"/>
    <mergeCell ref="OQE6:OQF6"/>
    <mergeCell ref="OPI6:OPJ6"/>
    <mergeCell ref="OPK6:OPL6"/>
    <mergeCell ref="OPM6:OPN6"/>
    <mergeCell ref="OPO6:OPP6"/>
    <mergeCell ref="OPQ6:OPR6"/>
    <mergeCell ref="OPS6:OPT6"/>
    <mergeCell ref="OOW6:OOX6"/>
    <mergeCell ref="OOY6:OOZ6"/>
    <mergeCell ref="OPA6:OPB6"/>
    <mergeCell ref="OPC6:OPD6"/>
    <mergeCell ref="OPE6:OPF6"/>
    <mergeCell ref="OPG6:OPH6"/>
    <mergeCell ref="OOK6:OOL6"/>
    <mergeCell ref="OOM6:OON6"/>
    <mergeCell ref="OOO6:OOP6"/>
    <mergeCell ref="OOQ6:OOR6"/>
    <mergeCell ref="OOS6:OOT6"/>
    <mergeCell ref="OOU6:OOV6"/>
    <mergeCell ref="OTM6:OTN6"/>
    <mergeCell ref="OTO6:OTP6"/>
    <mergeCell ref="OTQ6:OTR6"/>
    <mergeCell ref="OTS6:OTT6"/>
    <mergeCell ref="OTU6:OTV6"/>
    <mergeCell ref="OTW6:OTX6"/>
    <mergeCell ref="OTA6:OTB6"/>
    <mergeCell ref="OTC6:OTD6"/>
    <mergeCell ref="OTE6:OTF6"/>
    <mergeCell ref="OTG6:OTH6"/>
    <mergeCell ref="OTI6:OTJ6"/>
    <mergeCell ref="OTK6:OTL6"/>
    <mergeCell ref="OSO6:OSP6"/>
    <mergeCell ref="OSQ6:OSR6"/>
    <mergeCell ref="OSS6:OST6"/>
    <mergeCell ref="OSU6:OSV6"/>
    <mergeCell ref="OSW6:OSX6"/>
    <mergeCell ref="OSY6:OSZ6"/>
    <mergeCell ref="OSC6:OSD6"/>
    <mergeCell ref="OSE6:OSF6"/>
    <mergeCell ref="OSG6:OSH6"/>
    <mergeCell ref="OSI6:OSJ6"/>
    <mergeCell ref="OSK6:OSL6"/>
    <mergeCell ref="OSM6:OSN6"/>
    <mergeCell ref="ORQ6:ORR6"/>
    <mergeCell ref="ORS6:ORT6"/>
    <mergeCell ref="ORU6:ORV6"/>
    <mergeCell ref="ORW6:ORX6"/>
    <mergeCell ref="ORY6:ORZ6"/>
    <mergeCell ref="OSA6:OSB6"/>
    <mergeCell ref="ORE6:ORF6"/>
    <mergeCell ref="ORG6:ORH6"/>
    <mergeCell ref="ORI6:ORJ6"/>
    <mergeCell ref="ORK6:ORL6"/>
    <mergeCell ref="ORM6:ORN6"/>
    <mergeCell ref="ORO6:ORP6"/>
    <mergeCell ref="OWG6:OWH6"/>
    <mergeCell ref="OWI6:OWJ6"/>
    <mergeCell ref="OWK6:OWL6"/>
    <mergeCell ref="OWM6:OWN6"/>
    <mergeCell ref="OWO6:OWP6"/>
    <mergeCell ref="OWQ6:OWR6"/>
    <mergeCell ref="OVU6:OVV6"/>
    <mergeCell ref="OVW6:OVX6"/>
    <mergeCell ref="OVY6:OVZ6"/>
    <mergeCell ref="OWA6:OWB6"/>
    <mergeCell ref="OWC6:OWD6"/>
    <mergeCell ref="OWE6:OWF6"/>
    <mergeCell ref="OVI6:OVJ6"/>
    <mergeCell ref="OVK6:OVL6"/>
    <mergeCell ref="OVM6:OVN6"/>
    <mergeCell ref="OVO6:OVP6"/>
    <mergeCell ref="OVQ6:OVR6"/>
    <mergeCell ref="OVS6:OVT6"/>
    <mergeCell ref="OUW6:OUX6"/>
    <mergeCell ref="OUY6:OUZ6"/>
    <mergeCell ref="OVA6:OVB6"/>
    <mergeCell ref="OVC6:OVD6"/>
    <mergeCell ref="OVE6:OVF6"/>
    <mergeCell ref="OVG6:OVH6"/>
    <mergeCell ref="OUK6:OUL6"/>
    <mergeCell ref="OUM6:OUN6"/>
    <mergeCell ref="OUO6:OUP6"/>
    <mergeCell ref="OUQ6:OUR6"/>
    <mergeCell ref="OUS6:OUT6"/>
    <mergeCell ref="OUU6:OUV6"/>
    <mergeCell ref="OTY6:OTZ6"/>
    <mergeCell ref="OUA6:OUB6"/>
    <mergeCell ref="OUC6:OUD6"/>
    <mergeCell ref="OUE6:OUF6"/>
    <mergeCell ref="OUG6:OUH6"/>
    <mergeCell ref="OUI6:OUJ6"/>
    <mergeCell ref="OZA6:OZB6"/>
    <mergeCell ref="OZC6:OZD6"/>
    <mergeCell ref="OZE6:OZF6"/>
    <mergeCell ref="OZG6:OZH6"/>
    <mergeCell ref="OZI6:OZJ6"/>
    <mergeCell ref="OZK6:OZL6"/>
    <mergeCell ref="OYO6:OYP6"/>
    <mergeCell ref="OYQ6:OYR6"/>
    <mergeCell ref="OYS6:OYT6"/>
    <mergeCell ref="OYU6:OYV6"/>
    <mergeCell ref="OYW6:OYX6"/>
    <mergeCell ref="OYY6:OYZ6"/>
    <mergeCell ref="OYC6:OYD6"/>
    <mergeCell ref="OYE6:OYF6"/>
    <mergeCell ref="OYG6:OYH6"/>
    <mergeCell ref="OYI6:OYJ6"/>
    <mergeCell ref="OYK6:OYL6"/>
    <mergeCell ref="OYM6:OYN6"/>
    <mergeCell ref="OXQ6:OXR6"/>
    <mergeCell ref="OXS6:OXT6"/>
    <mergeCell ref="OXU6:OXV6"/>
    <mergeCell ref="OXW6:OXX6"/>
    <mergeCell ref="OXY6:OXZ6"/>
    <mergeCell ref="OYA6:OYB6"/>
    <mergeCell ref="OXE6:OXF6"/>
    <mergeCell ref="OXG6:OXH6"/>
    <mergeCell ref="OXI6:OXJ6"/>
    <mergeCell ref="OXK6:OXL6"/>
    <mergeCell ref="OXM6:OXN6"/>
    <mergeCell ref="OXO6:OXP6"/>
    <mergeCell ref="OWS6:OWT6"/>
    <mergeCell ref="OWU6:OWV6"/>
    <mergeCell ref="OWW6:OWX6"/>
    <mergeCell ref="OWY6:OWZ6"/>
    <mergeCell ref="OXA6:OXB6"/>
    <mergeCell ref="OXC6:OXD6"/>
    <mergeCell ref="PBU6:PBV6"/>
    <mergeCell ref="PBW6:PBX6"/>
    <mergeCell ref="PBY6:PBZ6"/>
    <mergeCell ref="PCA6:PCB6"/>
    <mergeCell ref="PCC6:PCD6"/>
    <mergeCell ref="PCE6:PCF6"/>
    <mergeCell ref="PBI6:PBJ6"/>
    <mergeCell ref="PBK6:PBL6"/>
    <mergeCell ref="PBM6:PBN6"/>
    <mergeCell ref="PBO6:PBP6"/>
    <mergeCell ref="PBQ6:PBR6"/>
    <mergeCell ref="PBS6:PBT6"/>
    <mergeCell ref="PAW6:PAX6"/>
    <mergeCell ref="PAY6:PAZ6"/>
    <mergeCell ref="PBA6:PBB6"/>
    <mergeCell ref="PBC6:PBD6"/>
    <mergeCell ref="PBE6:PBF6"/>
    <mergeCell ref="PBG6:PBH6"/>
    <mergeCell ref="PAK6:PAL6"/>
    <mergeCell ref="PAM6:PAN6"/>
    <mergeCell ref="PAO6:PAP6"/>
    <mergeCell ref="PAQ6:PAR6"/>
    <mergeCell ref="PAS6:PAT6"/>
    <mergeCell ref="PAU6:PAV6"/>
    <mergeCell ref="OZY6:OZZ6"/>
    <mergeCell ref="PAA6:PAB6"/>
    <mergeCell ref="PAC6:PAD6"/>
    <mergeCell ref="PAE6:PAF6"/>
    <mergeCell ref="PAG6:PAH6"/>
    <mergeCell ref="PAI6:PAJ6"/>
    <mergeCell ref="OZM6:OZN6"/>
    <mergeCell ref="OZO6:OZP6"/>
    <mergeCell ref="OZQ6:OZR6"/>
    <mergeCell ref="OZS6:OZT6"/>
    <mergeCell ref="OZU6:OZV6"/>
    <mergeCell ref="OZW6:OZX6"/>
    <mergeCell ref="PEO6:PEP6"/>
    <mergeCell ref="PEQ6:PER6"/>
    <mergeCell ref="PES6:PET6"/>
    <mergeCell ref="PEU6:PEV6"/>
    <mergeCell ref="PEW6:PEX6"/>
    <mergeCell ref="PEY6:PEZ6"/>
    <mergeCell ref="PEC6:PED6"/>
    <mergeCell ref="PEE6:PEF6"/>
    <mergeCell ref="PEG6:PEH6"/>
    <mergeCell ref="PEI6:PEJ6"/>
    <mergeCell ref="PEK6:PEL6"/>
    <mergeCell ref="PEM6:PEN6"/>
    <mergeCell ref="PDQ6:PDR6"/>
    <mergeCell ref="PDS6:PDT6"/>
    <mergeCell ref="PDU6:PDV6"/>
    <mergeCell ref="PDW6:PDX6"/>
    <mergeCell ref="PDY6:PDZ6"/>
    <mergeCell ref="PEA6:PEB6"/>
    <mergeCell ref="PDE6:PDF6"/>
    <mergeCell ref="PDG6:PDH6"/>
    <mergeCell ref="PDI6:PDJ6"/>
    <mergeCell ref="PDK6:PDL6"/>
    <mergeCell ref="PDM6:PDN6"/>
    <mergeCell ref="PDO6:PDP6"/>
    <mergeCell ref="PCS6:PCT6"/>
    <mergeCell ref="PCU6:PCV6"/>
    <mergeCell ref="PCW6:PCX6"/>
    <mergeCell ref="PCY6:PCZ6"/>
    <mergeCell ref="PDA6:PDB6"/>
    <mergeCell ref="PDC6:PDD6"/>
    <mergeCell ref="PCG6:PCH6"/>
    <mergeCell ref="PCI6:PCJ6"/>
    <mergeCell ref="PCK6:PCL6"/>
    <mergeCell ref="PCM6:PCN6"/>
    <mergeCell ref="PCO6:PCP6"/>
    <mergeCell ref="PCQ6:PCR6"/>
    <mergeCell ref="PHI6:PHJ6"/>
    <mergeCell ref="PHK6:PHL6"/>
    <mergeCell ref="PHM6:PHN6"/>
    <mergeCell ref="PHO6:PHP6"/>
    <mergeCell ref="PHQ6:PHR6"/>
    <mergeCell ref="PHS6:PHT6"/>
    <mergeCell ref="PGW6:PGX6"/>
    <mergeCell ref="PGY6:PGZ6"/>
    <mergeCell ref="PHA6:PHB6"/>
    <mergeCell ref="PHC6:PHD6"/>
    <mergeCell ref="PHE6:PHF6"/>
    <mergeCell ref="PHG6:PHH6"/>
    <mergeCell ref="PGK6:PGL6"/>
    <mergeCell ref="PGM6:PGN6"/>
    <mergeCell ref="PGO6:PGP6"/>
    <mergeCell ref="PGQ6:PGR6"/>
    <mergeCell ref="PGS6:PGT6"/>
    <mergeCell ref="PGU6:PGV6"/>
    <mergeCell ref="PFY6:PFZ6"/>
    <mergeCell ref="PGA6:PGB6"/>
    <mergeCell ref="PGC6:PGD6"/>
    <mergeCell ref="PGE6:PGF6"/>
    <mergeCell ref="PGG6:PGH6"/>
    <mergeCell ref="PGI6:PGJ6"/>
    <mergeCell ref="PFM6:PFN6"/>
    <mergeCell ref="PFO6:PFP6"/>
    <mergeCell ref="PFQ6:PFR6"/>
    <mergeCell ref="PFS6:PFT6"/>
    <mergeCell ref="PFU6:PFV6"/>
    <mergeCell ref="PFW6:PFX6"/>
    <mergeCell ref="PFA6:PFB6"/>
    <mergeCell ref="PFC6:PFD6"/>
    <mergeCell ref="PFE6:PFF6"/>
    <mergeCell ref="PFG6:PFH6"/>
    <mergeCell ref="PFI6:PFJ6"/>
    <mergeCell ref="PFK6:PFL6"/>
    <mergeCell ref="PKC6:PKD6"/>
    <mergeCell ref="PKE6:PKF6"/>
    <mergeCell ref="PKG6:PKH6"/>
    <mergeCell ref="PKI6:PKJ6"/>
    <mergeCell ref="PKK6:PKL6"/>
    <mergeCell ref="PKM6:PKN6"/>
    <mergeCell ref="PJQ6:PJR6"/>
    <mergeCell ref="PJS6:PJT6"/>
    <mergeCell ref="PJU6:PJV6"/>
    <mergeCell ref="PJW6:PJX6"/>
    <mergeCell ref="PJY6:PJZ6"/>
    <mergeCell ref="PKA6:PKB6"/>
    <mergeCell ref="PJE6:PJF6"/>
    <mergeCell ref="PJG6:PJH6"/>
    <mergeCell ref="PJI6:PJJ6"/>
    <mergeCell ref="PJK6:PJL6"/>
    <mergeCell ref="PJM6:PJN6"/>
    <mergeCell ref="PJO6:PJP6"/>
    <mergeCell ref="PIS6:PIT6"/>
    <mergeCell ref="PIU6:PIV6"/>
    <mergeCell ref="PIW6:PIX6"/>
    <mergeCell ref="PIY6:PIZ6"/>
    <mergeCell ref="PJA6:PJB6"/>
    <mergeCell ref="PJC6:PJD6"/>
    <mergeCell ref="PIG6:PIH6"/>
    <mergeCell ref="PII6:PIJ6"/>
    <mergeCell ref="PIK6:PIL6"/>
    <mergeCell ref="PIM6:PIN6"/>
    <mergeCell ref="PIO6:PIP6"/>
    <mergeCell ref="PIQ6:PIR6"/>
    <mergeCell ref="PHU6:PHV6"/>
    <mergeCell ref="PHW6:PHX6"/>
    <mergeCell ref="PHY6:PHZ6"/>
    <mergeCell ref="PIA6:PIB6"/>
    <mergeCell ref="PIC6:PID6"/>
    <mergeCell ref="PIE6:PIF6"/>
    <mergeCell ref="PMW6:PMX6"/>
    <mergeCell ref="PMY6:PMZ6"/>
    <mergeCell ref="PNA6:PNB6"/>
    <mergeCell ref="PNC6:PND6"/>
    <mergeCell ref="PNE6:PNF6"/>
    <mergeCell ref="PNG6:PNH6"/>
    <mergeCell ref="PMK6:PML6"/>
    <mergeCell ref="PMM6:PMN6"/>
    <mergeCell ref="PMO6:PMP6"/>
    <mergeCell ref="PMQ6:PMR6"/>
    <mergeCell ref="PMS6:PMT6"/>
    <mergeCell ref="PMU6:PMV6"/>
    <mergeCell ref="PLY6:PLZ6"/>
    <mergeCell ref="PMA6:PMB6"/>
    <mergeCell ref="PMC6:PMD6"/>
    <mergeCell ref="PME6:PMF6"/>
    <mergeCell ref="PMG6:PMH6"/>
    <mergeCell ref="PMI6:PMJ6"/>
    <mergeCell ref="PLM6:PLN6"/>
    <mergeCell ref="PLO6:PLP6"/>
    <mergeCell ref="PLQ6:PLR6"/>
    <mergeCell ref="PLS6:PLT6"/>
    <mergeCell ref="PLU6:PLV6"/>
    <mergeCell ref="PLW6:PLX6"/>
    <mergeCell ref="PLA6:PLB6"/>
    <mergeCell ref="PLC6:PLD6"/>
    <mergeCell ref="PLE6:PLF6"/>
    <mergeCell ref="PLG6:PLH6"/>
    <mergeCell ref="PLI6:PLJ6"/>
    <mergeCell ref="PLK6:PLL6"/>
    <mergeCell ref="PKO6:PKP6"/>
    <mergeCell ref="PKQ6:PKR6"/>
    <mergeCell ref="PKS6:PKT6"/>
    <mergeCell ref="PKU6:PKV6"/>
    <mergeCell ref="PKW6:PKX6"/>
    <mergeCell ref="PKY6:PKZ6"/>
    <mergeCell ref="PPQ6:PPR6"/>
    <mergeCell ref="PPS6:PPT6"/>
    <mergeCell ref="PPU6:PPV6"/>
    <mergeCell ref="PPW6:PPX6"/>
    <mergeCell ref="PPY6:PPZ6"/>
    <mergeCell ref="PQA6:PQB6"/>
    <mergeCell ref="PPE6:PPF6"/>
    <mergeCell ref="PPG6:PPH6"/>
    <mergeCell ref="PPI6:PPJ6"/>
    <mergeCell ref="PPK6:PPL6"/>
    <mergeCell ref="PPM6:PPN6"/>
    <mergeCell ref="PPO6:PPP6"/>
    <mergeCell ref="POS6:POT6"/>
    <mergeCell ref="POU6:POV6"/>
    <mergeCell ref="POW6:POX6"/>
    <mergeCell ref="POY6:POZ6"/>
    <mergeCell ref="PPA6:PPB6"/>
    <mergeCell ref="PPC6:PPD6"/>
    <mergeCell ref="POG6:POH6"/>
    <mergeCell ref="POI6:POJ6"/>
    <mergeCell ref="POK6:POL6"/>
    <mergeCell ref="POM6:PON6"/>
    <mergeCell ref="POO6:POP6"/>
    <mergeCell ref="POQ6:POR6"/>
    <mergeCell ref="PNU6:PNV6"/>
    <mergeCell ref="PNW6:PNX6"/>
    <mergeCell ref="PNY6:PNZ6"/>
    <mergeCell ref="POA6:POB6"/>
    <mergeCell ref="POC6:POD6"/>
    <mergeCell ref="POE6:POF6"/>
    <mergeCell ref="PNI6:PNJ6"/>
    <mergeCell ref="PNK6:PNL6"/>
    <mergeCell ref="PNM6:PNN6"/>
    <mergeCell ref="PNO6:PNP6"/>
    <mergeCell ref="PNQ6:PNR6"/>
    <mergeCell ref="PNS6:PNT6"/>
    <mergeCell ref="PSK6:PSL6"/>
    <mergeCell ref="PSM6:PSN6"/>
    <mergeCell ref="PSO6:PSP6"/>
    <mergeCell ref="PSQ6:PSR6"/>
    <mergeCell ref="PSS6:PST6"/>
    <mergeCell ref="PSU6:PSV6"/>
    <mergeCell ref="PRY6:PRZ6"/>
    <mergeCell ref="PSA6:PSB6"/>
    <mergeCell ref="PSC6:PSD6"/>
    <mergeCell ref="PSE6:PSF6"/>
    <mergeCell ref="PSG6:PSH6"/>
    <mergeCell ref="PSI6:PSJ6"/>
    <mergeCell ref="PRM6:PRN6"/>
    <mergeCell ref="PRO6:PRP6"/>
    <mergeCell ref="PRQ6:PRR6"/>
    <mergeCell ref="PRS6:PRT6"/>
    <mergeCell ref="PRU6:PRV6"/>
    <mergeCell ref="PRW6:PRX6"/>
    <mergeCell ref="PRA6:PRB6"/>
    <mergeCell ref="PRC6:PRD6"/>
    <mergeCell ref="PRE6:PRF6"/>
    <mergeCell ref="PRG6:PRH6"/>
    <mergeCell ref="PRI6:PRJ6"/>
    <mergeCell ref="PRK6:PRL6"/>
    <mergeCell ref="PQO6:PQP6"/>
    <mergeCell ref="PQQ6:PQR6"/>
    <mergeCell ref="PQS6:PQT6"/>
    <mergeCell ref="PQU6:PQV6"/>
    <mergeCell ref="PQW6:PQX6"/>
    <mergeCell ref="PQY6:PQZ6"/>
    <mergeCell ref="PQC6:PQD6"/>
    <mergeCell ref="PQE6:PQF6"/>
    <mergeCell ref="PQG6:PQH6"/>
    <mergeCell ref="PQI6:PQJ6"/>
    <mergeCell ref="PQK6:PQL6"/>
    <mergeCell ref="PQM6:PQN6"/>
    <mergeCell ref="PVE6:PVF6"/>
    <mergeCell ref="PVG6:PVH6"/>
    <mergeCell ref="PVI6:PVJ6"/>
    <mergeCell ref="PVK6:PVL6"/>
    <mergeCell ref="PVM6:PVN6"/>
    <mergeCell ref="PVO6:PVP6"/>
    <mergeCell ref="PUS6:PUT6"/>
    <mergeCell ref="PUU6:PUV6"/>
    <mergeCell ref="PUW6:PUX6"/>
    <mergeCell ref="PUY6:PUZ6"/>
    <mergeCell ref="PVA6:PVB6"/>
    <mergeCell ref="PVC6:PVD6"/>
    <mergeCell ref="PUG6:PUH6"/>
    <mergeCell ref="PUI6:PUJ6"/>
    <mergeCell ref="PUK6:PUL6"/>
    <mergeCell ref="PUM6:PUN6"/>
    <mergeCell ref="PUO6:PUP6"/>
    <mergeCell ref="PUQ6:PUR6"/>
    <mergeCell ref="PTU6:PTV6"/>
    <mergeCell ref="PTW6:PTX6"/>
    <mergeCell ref="PTY6:PTZ6"/>
    <mergeCell ref="PUA6:PUB6"/>
    <mergeCell ref="PUC6:PUD6"/>
    <mergeCell ref="PUE6:PUF6"/>
    <mergeCell ref="PTI6:PTJ6"/>
    <mergeCell ref="PTK6:PTL6"/>
    <mergeCell ref="PTM6:PTN6"/>
    <mergeCell ref="PTO6:PTP6"/>
    <mergeCell ref="PTQ6:PTR6"/>
    <mergeCell ref="PTS6:PTT6"/>
    <mergeCell ref="PSW6:PSX6"/>
    <mergeCell ref="PSY6:PSZ6"/>
    <mergeCell ref="PTA6:PTB6"/>
    <mergeCell ref="PTC6:PTD6"/>
    <mergeCell ref="PTE6:PTF6"/>
    <mergeCell ref="PTG6:PTH6"/>
    <mergeCell ref="PXY6:PXZ6"/>
    <mergeCell ref="PYA6:PYB6"/>
    <mergeCell ref="PYC6:PYD6"/>
    <mergeCell ref="PYE6:PYF6"/>
    <mergeCell ref="PYG6:PYH6"/>
    <mergeCell ref="PYI6:PYJ6"/>
    <mergeCell ref="PXM6:PXN6"/>
    <mergeCell ref="PXO6:PXP6"/>
    <mergeCell ref="PXQ6:PXR6"/>
    <mergeCell ref="PXS6:PXT6"/>
    <mergeCell ref="PXU6:PXV6"/>
    <mergeCell ref="PXW6:PXX6"/>
    <mergeCell ref="PXA6:PXB6"/>
    <mergeCell ref="PXC6:PXD6"/>
    <mergeCell ref="PXE6:PXF6"/>
    <mergeCell ref="PXG6:PXH6"/>
    <mergeCell ref="PXI6:PXJ6"/>
    <mergeCell ref="PXK6:PXL6"/>
    <mergeCell ref="PWO6:PWP6"/>
    <mergeCell ref="PWQ6:PWR6"/>
    <mergeCell ref="PWS6:PWT6"/>
    <mergeCell ref="PWU6:PWV6"/>
    <mergeCell ref="PWW6:PWX6"/>
    <mergeCell ref="PWY6:PWZ6"/>
    <mergeCell ref="PWC6:PWD6"/>
    <mergeCell ref="PWE6:PWF6"/>
    <mergeCell ref="PWG6:PWH6"/>
    <mergeCell ref="PWI6:PWJ6"/>
    <mergeCell ref="PWK6:PWL6"/>
    <mergeCell ref="PWM6:PWN6"/>
    <mergeCell ref="PVQ6:PVR6"/>
    <mergeCell ref="PVS6:PVT6"/>
    <mergeCell ref="PVU6:PVV6"/>
    <mergeCell ref="PVW6:PVX6"/>
    <mergeCell ref="PVY6:PVZ6"/>
    <mergeCell ref="PWA6:PWB6"/>
    <mergeCell ref="QAS6:QAT6"/>
    <mergeCell ref="QAU6:QAV6"/>
    <mergeCell ref="QAW6:QAX6"/>
    <mergeCell ref="QAY6:QAZ6"/>
    <mergeCell ref="QBA6:QBB6"/>
    <mergeCell ref="QBC6:QBD6"/>
    <mergeCell ref="QAG6:QAH6"/>
    <mergeCell ref="QAI6:QAJ6"/>
    <mergeCell ref="QAK6:QAL6"/>
    <mergeCell ref="QAM6:QAN6"/>
    <mergeCell ref="QAO6:QAP6"/>
    <mergeCell ref="QAQ6:QAR6"/>
    <mergeCell ref="PZU6:PZV6"/>
    <mergeCell ref="PZW6:PZX6"/>
    <mergeCell ref="PZY6:PZZ6"/>
    <mergeCell ref="QAA6:QAB6"/>
    <mergeCell ref="QAC6:QAD6"/>
    <mergeCell ref="QAE6:QAF6"/>
    <mergeCell ref="PZI6:PZJ6"/>
    <mergeCell ref="PZK6:PZL6"/>
    <mergeCell ref="PZM6:PZN6"/>
    <mergeCell ref="PZO6:PZP6"/>
    <mergeCell ref="PZQ6:PZR6"/>
    <mergeCell ref="PZS6:PZT6"/>
    <mergeCell ref="PYW6:PYX6"/>
    <mergeCell ref="PYY6:PYZ6"/>
    <mergeCell ref="PZA6:PZB6"/>
    <mergeCell ref="PZC6:PZD6"/>
    <mergeCell ref="PZE6:PZF6"/>
    <mergeCell ref="PZG6:PZH6"/>
    <mergeCell ref="PYK6:PYL6"/>
    <mergeCell ref="PYM6:PYN6"/>
    <mergeCell ref="PYO6:PYP6"/>
    <mergeCell ref="PYQ6:PYR6"/>
    <mergeCell ref="PYS6:PYT6"/>
    <mergeCell ref="PYU6:PYV6"/>
    <mergeCell ref="QDM6:QDN6"/>
    <mergeCell ref="QDO6:QDP6"/>
    <mergeCell ref="QDQ6:QDR6"/>
    <mergeCell ref="QDS6:QDT6"/>
    <mergeCell ref="QDU6:QDV6"/>
    <mergeCell ref="QDW6:QDX6"/>
    <mergeCell ref="QDA6:QDB6"/>
    <mergeCell ref="QDC6:QDD6"/>
    <mergeCell ref="QDE6:QDF6"/>
    <mergeCell ref="QDG6:QDH6"/>
    <mergeCell ref="QDI6:QDJ6"/>
    <mergeCell ref="QDK6:QDL6"/>
    <mergeCell ref="QCO6:QCP6"/>
    <mergeCell ref="QCQ6:QCR6"/>
    <mergeCell ref="QCS6:QCT6"/>
    <mergeCell ref="QCU6:QCV6"/>
    <mergeCell ref="QCW6:QCX6"/>
    <mergeCell ref="QCY6:QCZ6"/>
    <mergeCell ref="QCC6:QCD6"/>
    <mergeCell ref="QCE6:QCF6"/>
    <mergeCell ref="QCG6:QCH6"/>
    <mergeCell ref="QCI6:QCJ6"/>
    <mergeCell ref="QCK6:QCL6"/>
    <mergeCell ref="QCM6:QCN6"/>
    <mergeCell ref="QBQ6:QBR6"/>
    <mergeCell ref="QBS6:QBT6"/>
    <mergeCell ref="QBU6:QBV6"/>
    <mergeCell ref="QBW6:QBX6"/>
    <mergeCell ref="QBY6:QBZ6"/>
    <mergeCell ref="QCA6:QCB6"/>
    <mergeCell ref="QBE6:QBF6"/>
    <mergeCell ref="QBG6:QBH6"/>
    <mergeCell ref="QBI6:QBJ6"/>
    <mergeCell ref="QBK6:QBL6"/>
    <mergeCell ref="QBM6:QBN6"/>
    <mergeCell ref="QBO6:QBP6"/>
    <mergeCell ref="QGG6:QGH6"/>
    <mergeCell ref="QGI6:QGJ6"/>
    <mergeCell ref="QGK6:QGL6"/>
    <mergeCell ref="QGM6:QGN6"/>
    <mergeCell ref="QGO6:QGP6"/>
    <mergeCell ref="QGQ6:QGR6"/>
    <mergeCell ref="QFU6:QFV6"/>
    <mergeCell ref="QFW6:QFX6"/>
    <mergeCell ref="QFY6:QFZ6"/>
    <mergeCell ref="QGA6:QGB6"/>
    <mergeCell ref="QGC6:QGD6"/>
    <mergeCell ref="QGE6:QGF6"/>
    <mergeCell ref="QFI6:QFJ6"/>
    <mergeCell ref="QFK6:QFL6"/>
    <mergeCell ref="QFM6:QFN6"/>
    <mergeCell ref="QFO6:QFP6"/>
    <mergeCell ref="QFQ6:QFR6"/>
    <mergeCell ref="QFS6:QFT6"/>
    <mergeCell ref="QEW6:QEX6"/>
    <mergeCell ref="QEY6:QEZ6"/>
    <mergeCell ref="QFA6:QFB6"/>
    <mergeCell ref="QFC6:QFD6"/>
    <mergeCell ref="QFE6:QFF6"/>
    <mergeCell ref="QFG6:QFH6"/>
    <mergeCell ref="QEK6:QEL6"/>
    <mergeCell ref="QEM6:QEN6"/>
    <mergeCell ref="QEO6:QEP6"/>
    <mergeCell ref="QEQ6:QER6"/>
    <mergeCell ref="QES6:QET6"/>
    <mergeCell ref="QEU6:QEV6"/>
    <mergeCell ref="QDY6:QDZ6"/>
    <mergeCell ref="QEA6:QEB6"/>
    <mergeCell ref="QEC6:QED6"/>
    <mergeCell ref="QEE6:QEF6"/>
    <mergeCell ref="QEG6:QEH6"/>
    <mergeCell ref="QEI6:QEJ6"/>
    <mergeCell ref="QJA6:QJB6"/>
    <mergeCell ref="QJC6:QJD6"/>
    <mergeCell ref="QJE6:QJF6"/>
    <mergeCell ref="QJG6:QJH6"/>
    <mergeCell ref="QJI6:QJJ6"/>
    <mergeCell ref="QJK6:QJL6"/>
    <mergeCell ref="QIO6:QIP6"/>
    <mergeCell ref="QIQ6:QIR6"/>
    <mergeCell ref="QIS6:QIT6"/>
    <mergeCell ref="QIU6:QIV6"/>
    <mergeCell ref="QIW6:QIX6"/>
    <mergeCell ref="QIY6:QIZ6"/>
    <mergeCell ref="QIC6:QID6"/>
    <mergeCell ref="QIE6:QIF6"/>
    <mergeCell ref="QIG6:QIH6"/>
    <mergeCell ref="QII6:QIJ6"/>
    <mergeCell ref="QIK6:QIL6"/>
    <mergeCell ref="QIM6:QIN6"/>
    <mergeCell ref="QHQ6:QHR6"/>
    <mergeCell ref="QHS6:QHT6"/>
    <mergeCell ref="QHU6:QHV6"/>
    <mergeCell ref="QHW6:QHX6"/>
    <mergeCell ref="QHY6:QHZ6"/>
    <mergeCell ref="QIA6:QIB6"/>
    <mergeCell ref="QHE6:QHF6"/>
    <mergeCell ref="QHG6:QHH6"/>
    <mergeCell ref="QHI6:QHJ6"/>
    <mergeCell ref="QHK6:QHL6"/>
    <mergeCell ref="QHM6:QHN6"/>
    <mergeCell ref="QHO6:QHP6"/>
    <mergeCell ref="QGS6:QGT6"/>
    <mergeCell ref="QGU6:QGV6"/>
    <mergeCell ref="QGW6:QGX6"/>
    <mergeCell ref="QGY6:QGZ6"/>
    <mergeCell ref="QHA6:QHB6"/>
    <mergeCell ref="QHC6:QHD6"/>
    <mergeCell ref="QLU6:QLV6"/>
    <mergeCell ref="QLW6:QLX6"/>
    <mergeCell ref="QLY6:QLZ6"/>
    <mergeCell ref="QMA6:QMB6"/>
    <mergeCell ref="QMC6:QMD6"/>
    <mergeCell ref="QME6:QMF6"/>
    <mergeCell ref="QLI6:QLJ6"/>
    <mergeCell ref="QLK6:QLL6"/>
    <mergeCell ref="QLM6:QLN6"/>
    <mergeCell ref="QLO6:QLP6"/>
    <mergeCell ref="QLQ6:QLR6"/>
    <mergeCell ref="QLS6:QLT6"/>
    <mergeCell ref="QKW6:QKX6"/>
    <mergeCell ref="QKY6:QKZ6"/>
    <mergeCell ref="QLA6:QLB6"/>
    <mergeCell ref="QLC6:QLD6"/>
    <mergeCell ref="QLE6:QLF6"/>
    <mergeCell ref="QLG6:QLH6"/>
    <mergeCell ref="QKK6:QKL6"/>
    <mergeCell ref="QKM6:QKN6"/>
    <mergeCell ref="QKO6:QKP6"/>
    <mergeCell ref="QKQ6:QKR6"/>
    <mergeCell ref="QKS6:QKT6"/>
    <mergeCell ref="QKU6:QKV6"/>
    <mergeCell ref="QJY6:QJZ6"/>
    <mergeCell ref="QKA6:QKB6"/>
    <mergeCell ref="QKC6:QKD6"/>
    <mergeCell ref="QKE6:QKF6"/>
    <mergeCell ref="QKG6:QKH6"/>
    <mergeCell ref="QKI6:QKJ6"/>
    <mergeCell ref="QJM6:QJN6"/>
    <mergeCell ref="QJO6:QJP6"/>
    <mergeCell ref="QJQ6:QJR6"/>
    <mergeCell ref="QJS6:QJT6"/>
    <mergeCell ref="QJU6:QJV6"/>
    <mergeCell ref="QJW6:QJX6"/>
    <mergeCell ref="QOO6:QOP6"/>
    <mergeCell ref="QOQ6:QOR6"/>
    <mergeCell ref="QOS6:QOT6"/>
    <mergeCell ref="QOU6:QOV6"/>
    <mergeCell ref="QOW6:QOX6"/>
    <mergeCell ref="QOY6:QOZ6"/>
    <mergeCell ref="QOC6:QOD6"/>
    <mergeCell ref="QOE6:QOF6"/>
    <mergeCell ref="QOG6:QOH6"/>
    <mergeCell ref="QOI6:QOJ6"/>
    <mergeCell ref="QOK6:QOL6"/>
    <mergeCell ref="QOM6:QON6"/>
    <mergeCell ref="QNQ6:QNR6"/>
    <mergeCell ref="QNS6:QNT6"/>
    <mergeCell ref="QNU6:QNV6"/>
    <mergeCell ref="QNW6:QNX6"/>
    <mergeCell ref="QNY6:QNZ6"/>
    <mergeCell ref="QOA6:QOB6"/>
    <mergeCell ref="QNE6:QNF6"/>
    <mergeCell ref="QNG6:QNH6"/>
    <mergeCell ref="QNI6:QNJ6"/>
    <mergeCell ref="QNK6:QNL6"/>
    <mergeCell ref="QNM6:QNN6"/>
    <mergeCell ref="QNO6:QNP6"/>
    <mergeCell ref="QMS6:QMT6"/>
    <mergeCell ref="QMU6:QMV6"/>
    <mergeCell ref="QMW6:QMX6"/>
    <mergeCell ref="QMY6:QMZ6"/>
    <mergeCell ref="QNA6:QNB6"/>
    <mergeCell ref="QNC6:QND6"/>
    <mergeCell ref="QMG6:QMH6"/>
    <mergeCell ref="QMI6:QMJ6"/>
    <mergeCell ref="QMK6:QML6"/>
    <mergeCell ref="QMM6:QMN6"/>
    <mergeCell ref="QMO6:QMP6"/>
    <mergeCell ref="QMQ6:QMR6"/>
    <mergeCell ref="QRI6:QRJ6"/>
    <mergeCell ref="QRK6:QRL6"/>
    <mergeCell ref="QRM6:QRN6"/>
    <mergeCell ref="QRO6:QRP6"/>
    <mergeCell ref="QRQ6:QRR6"/>
    <mergeCell ref="QRS6:QRT6"/>
    <mergeCell ref="QQW6:QQX6"/>
    <mergeCell ref="QQY6:QQZ6"/>
    <mergeCell ref="QRA6:QRB6"/>
    <mergeCell ref="QRC6:QRD6"/>
    <mergeCell ref="QRE6:QRF6"/>
    <mergeCell ref="QRG6:QRH6"/>
    <mergeCell ref="QQK6:QQL6"/>
    <mergeCell ref="QQM6:QQN6"/>
    <mergeCell ref="QQO6:QQP6"/>
    <mergeCell ref="QQQ6:QQR6"/>
    <mergeCell ref="QQS6:QQT6"/>
    <mergeCell ref="QQU6:QQV6"/>
    <mergeCell ref="QPY6:QPZ6"/>
    <mergeCell ref="QQA6:QQB6"/>
    <mergeCell ref="QQC6:QQD6"/>
    <mergeCell ref="QQE6:QQF6"/>
    <mergeCell ref="QQG6:QQH6"/>
    <mergeCell ref="QQI6:QQJ6"/>
    <mergeCell ref="QPM6:QPN6"/>
    <mergeCell ref="QPO6:QPP6"/>
    <mergeCell ref="QPQ6:QPR6"/>
    <mergeCell ref="QPS6:QPT6"/>
    <mergeCell ref="QPU6:QPV6"/>
    <mergeCell ref="QPW6:QPX6"/>
    <mergeCell ref="QPA6:QPB6"/>
    <mergeCell ref="QPC6:QPD6"/>
    <mergeCell ref="QPE6:QPF6"/>
    <mergeCell ref="QPG6:QPH6"/>
    <mergeCell ref="QPI6:QPJ6"/>
    <mergeCell ref="QPK6:QPL6"/>
    <mergeCell ref="QUC6:QUD6"/>
    <mergeCell ref="QUE6:QUF6"/>
    <mergeCell ref="QUG6:QUH6"/>
    <mergeCell ref="QUI6:QUJ6"/>
    <mergeCell ref="QUK6:QUL6"/>
    <mergeCell ref="QUM6:QUN6"/>
    <mergeCell ref="QTQ6:QTR6"/>
    <mergeCell ref="QTS6:QTT6"/>
    <mergeCell ref="QTU6:QTV6"/>
    <mergeCell ref="QTW6:QTX6"/>
    <mergeCell ref="QTY6:QTZ6"/>
    <mergeCell ref="QUA6:QUB6"/>
    <mergeCell ref="QTE6:QTF6"/>
    <mergeCell ref="QTG6:QTH6"/>
    <mergeCell ref="QTI6:QTJ6"/>
    <mergeCell ref="QTK6:QTL6"/>
    <mergeCell ref="QTM6:QTN6"/>
    <mergeCell ref="QTO6:QTP6"/>
    <mergeCell ref="QSS6:QST6"/>
    <mergeCell ref="QSU6:QSV6"/>
    <mergeCell ref="QSW6:QSX6"/>
    <mergeCell ref="QSY6:QSZ6"/>
    <mergeCell ref="QTA6:QTB6"/>
    <mergeCell ref="QTC6:QTD6"/>
    <mergeCell ref="QSG6:QSH6"/>
    <mergeCell ref="QSI6:QSJ6"/>
    <mergeCell ref="QSK6:QSL6"/>
    <mergeCell ref="QSM6:QSN6"/>
    <mergeCell ref="QSO6:QSP6"/>
    <mergeCell ref="QSQ6:QSR6"/>
    <mergeCell ref="QRU6:QRV6"/>
    <mergeCell ref="QRW6:QRX6"/>
    <mergeCell ref="QRY6:QRZ6"/>
    <mergeCell ref="QSA6:QSB6"/>
    <mergeCell ref="QSC6:QSD6"/>
    <mergeCell ref="QSE6:QSF6"/>
    <mergeCell ref="QWW6:QWX6"/>
    <mergeCell ref="QWY6:QWZ6"/>
    <mergeCell ref="QXA6:QXB6"/>
    <mergeCell ref="QXC6:QXD6"/>
    <mergeCell ref="QXE6:QXF6"/>
    <mergeCell ref="QXG6:QXH6"/>
    <mergeCell ref="QWK6:QWL6"/>
    <mergeCell ref="QWM6:QWN6"/>
    <mergeCell ref="QWO6:QWP6"/>
    <mergeCell ref="QWQ6:QWR6"/>
    <mergeCell ref="QWS6:QWT6"/>
    <mergeCell ref="QWU6:QWV6"/>
    <mergeCell ref="QVY6:QVZ6"/>
    <mergeCell ref="QWA6:QWB6"/>
    <mergeCell ref="QWC6:QWD6"/>
    <mergeCell ref="QWE6:QWF6"/>
    <mergeCell ref="QWG6:QWH6"/>
    <mergeCell ref="QWI6:QWJ6"/>
    <mergeCell ref="QVM6:QVN6"/>
    <mergeCell ref="QVO6:QVP6"/>
    <mergeCell ref="QVQ6:QVR6"/>
    <mergeCell ref="QVS6:QVT6"/>
    <mergeCell ref="QVU6:QVV6"/>
    <mergeCell ref="QVW6:QVX6"/>
    <mergeCell ref="QVA6:QVB6"/>
    <mergeCell ref="QVC6:QVD6"/>
    <mergeCell ref="QVE6:QVF6"/>
    <mergeCell ref="QVG6:QVH6"/>
    <mergeCell ref="QVI6:QVJ6"/>
    <mergeCell ref="QVK6:QVL6"/>
    <mergeCell ref="QUO6:QUP6"/>
    <mergeCell ref="QUQ6:QUR6"/>
    <mergeCell ref="QUS6:QUT6"/>
    <mergeCell ref="QUU6:QUV6"/>
    <mergeCell ref="QUW6:QUX6"/>
    <mergeCell ref="QUY6:QUZ6"/>
    <mergeCell ref="QZQ6:QZR6"/>
    <mergeCell ref="QZS6:QZT6"/>
    <mergeCell ref="QZU6:QZV6"/>
    <mergeCell ref="QZW6:QZX6"/>
    <mergeCell ref="QZY6:QZZ6"/>
    <mergeCell ref="RAA6:RAB6"/>
    <mergeCell ref="QZE6:QZF6"/>
    <mergeCell ref="QZG6:QZH6"/>
    <mergeCell ref="QZI6:QZJ6"/>
    <mergeCell ref="QZK6:QZL6"/>
    <mergeCell ref="QZM6:QZN6"/>
    <mergeCell ref="QZO6:QZP6"/>
    <mergeCell ref="QYS6:QYT6"/>
    <mergeCell ref="QYU6:QYV6"/>
    <mergeCell ref="QYW6:QYX6"/>
    <mergeCell ref="QYY6:QYZ6"/>
    <mergeCell ref="QZA6:QZB6"/>
    <mergeCell ref="QZC6:QZD6"/>
    <mergeCell ref="QYG6:QYH6"/>
    <mergeCell ref="QYI6:QYJ6"/>
    <mergeCell ref="QYK6:QYL6"/>
    <mergeCell ref="QYM6:QYN6"/>
    <mergeCell ref="QYO6:QYP6"/>
    <mergeCell ref="QYQ6:QYR6"/>
    <mergeCell ref="QXU6:QXV6"/>
    <mergeCell ref="QXW6:QXX6"/>
    <mergeCell ref="QXY6:QXZ6"/>
    <mergeCell ref="QYA6:QYB6"/>
    <mergeCell ref="QYC6:QYD6"/>
    <mergeCell ref="QYE6:QYF6"/>
    <mergeCell ref="QXI6:QXJ6"/>
    <mergeCell ref="QXK6:QXL6"/>
    <mergeCell ref="QXM6:QXN6"/>
    <mergeCell ref="QXO6:QXP6"/>
    <mergeCell ref="QXQ6:QXR6"/>
    <mergeCell ref="QXS6:QXT6"/>
    <mergeCell ref="RCK6:RCL6"/>
    <mergeCell ref="RCM6:RCN6"/>
    <mergeCell ref="RCO6:RCP6"/>
    <mergeCell ref="RCQ6:RCR6"/>
    <mergeCell ref="RCS6:RCT6"/>
    <mergeCell ref="RCU6:RCV6"/>
    <mergeCell ref="RBY6:RBZ6"/>
    <mergeCell ref="RCA6:RCB6"/>
    <mergeCell ref="RCC6:RCD6"/>
    <mergeCell ref="RCE6:RCF6"/>
    <mergeCell ref="RCG6:RCH6"/>
    <mergeCell ref="RCI6:RCJ6"/>
    <mergeCell ref="RBM6:RBN6"/>
    <mergeCell ref="RBO6:RBP6"/>
    <mergeCell ref="RBQ6:RBR6"/>
    <mergeCell ref="RBS6:RBT6"/>
    <mergeCell ref="RBU6:RBV6"/>
    <mergeCell ref="RBW6:RBX6"/>
    <mergeCell ref="RBA6:RBB6"/>
    <mergeCell ref="RBC6:RBD6"/>
    <mergeCell ref="RBE6:RBF6"/>
    <mergeCell ref="RBG6:RBH6"/>
    <mergeCell ref="RBI6:RBJ6"/>
    <mergeCell ref="RBK6:RBL6"/>
    <mergeCell ref="RAO6:RAP6"/>
    <mergeCell ref="RAQ6:RAR6"/>
    <mergeCell ref="RAS6:RAT6"/>
    <mergeCell ref="RAU6:RAV6"/>
    <mergeCell ref="RAW6:RAX6"/>
    <mergeCell ref="RAY6:RAZ6"/>
    <mergeCell ref="RAC6:RAD6"/>
    <mergeCell ref="RAE6:RAF6"/>
    <mergeCell ref="RAG6:RAH6"/>
    <mergeCell ref="RAI6:RAJ6"/>
    <mergeCell ref="RAK6:RAL6"/>
    <mergeCell ref="RAM6:RAN6"/>
    <mergeCell ref="RFE6:RFF6"/>
    <mergeCell ref="RFG6:RFH6"/>
    <mergeCell ref="RFI6:RFJ6"/>
    <mergeCell ref="RFK6:RFL6"/>
    <mergeCell ref="RFM6:RFN6"/>
    <mergeCell ref="RFO6:RFP6"/>
    <mergeCell ref="RES6:RET6"/>
    <mergeCell ref="REU6:REV6"/>
    <mergeCell ref="REW6:REX6"/>
    <mergeCell ref="REY6:REZ6"/>
    <mergeCell ref="RFA6:RFB6"/>
    <mergeCell ref="RFC6:RFD6"/>
    <mergeCell ref="REG6:REH6"/>
    <mergeCell ref="REI6:REJ6"/>
    <mergeCell ref="REK6:REL6"/>
    <mergeCell ref="REM6:REN6"/>
    <mergeCell ref="REO6:REP6"/>
    <mergeCell ref="REQ6:RER6"/>
    <mergeCell ref="RDU6:RDV6"/>
    <mergeCell ref="RDW6:RDX6"/>
    <mergeCell ref="RDY6:RDZ6"/>
    <mergeCell ref="REA6:REB6"/>
    <mergeCell ref="REC6:RED6"/>
    <mergeCell ref="REE6:REF6"/>
    <mergeCell ref="RDI6:RDJ6"/>
    <mergeCell ref="RDK6:RDL6"/>
    <mergeCell ref="RDM6:RDN6"/>
    <mergeCell ref="RDO6:RDP6"/>
    <mergeCell ref="RDQ6:RDR6"/>
    <mergeCell ref="RDS6:RDT6"/>
    <mergeCell ref="RCW6:RCX6"/>
    <mergeCell ref="RCY6:RCZ6"/>
    <mergeCell ref="RDA6:RDB6"/>
    <mergeCell ref="RDC6:RDD6"/>
    <mergeCell ref="RDE6:RDF6"/>
    <mergeCell ref="RDG6:RDH6"/>
    <mergeCell ref="RHY6:RHZ6"/>
    <mergeCell ref="RIA6:RIB6"/>
    <mergeCell ref="RIC6:RID6"/>
    <mergeCell ref="RIE6:RIF6"/>
    <mergeCell ref="RIG6:RIH6"/>
    <mergeCell ref="RII6:RIJ6"/>
    <mergeCell ref="RHM6:RHN6"/>
    <mergeCell ref="RHO6:RHP6"/>
    <mergeCell ref="RHQ6:RHR6"/>
    <mergeCell ref="RHS6:RHT6"/>
    <mergeCell ref="RHU6:RHV6"/>
    <mergeCell ref="RHW6:RHX6"/>
    <mergeCell ref="RHA6:RHB6"/>
    <mergeCell ref="RHC6:RHD6"/>
    <mergeCell ref="RHE6:RHF6"/>
    <mergeCell ref="RHG6:RHH6"/>
    <mergeCell ref="RHI6:RHJ6"/>
    <mergeCell ref="RHK6:RHL6"/>
    <mergeCell ref="RGO6:RGP6"/>
    <mergeCell ref="RGQ6:RGR6"/>
    <mergeCell ref="RGS6:RGT6"/>
    <mergeCell ref="RGU6:RGV6"/>
    <mergeCell ref="RGW6:RGX6"/>
    <mergeCell ref="RGY6:RGZ6"/>
    <mergeCell ref="RGC6:RGD6"/>
    <mergeCell ref="RGE6:RGF6"/>
    <mergeCell ref="RGG6:RGH6"/>
    <mergeCell ref="RGI6:RGJ6"/>
    <mergeCell ref="RGK6:RGL6"/>
    <mergeCell ref="RGM6:RGN6"/>
    <mergeCell ref="RFQ6:RFR6"/>
    <mergeCell ref="RFS6:RFT6"/>
    <mergeCell ref="RFU6:RFV6"/>
    <mergeCell ref="RFW6:RFX6"/>
    <mergeCell ref="RFY6:RFZ6"/>
    <mergeCell ref="RGA6:RGB6"/>
    <mergeCell ref="RKS6:RKT6"/>
    <mergeCell ref="RKU6:RKV6"/>
    <mergeCell ref="RKW6:RKX6"/>
    <mergeCell ref="RKY6:RKZ6"/>
    <mergeCell ref="RLA6:RLB6"/>
    <mergeCell ref="RLC6:RLD6"/>
    <mergeCell ref="RKG6:RKH6"/>
    <mergeCell ref="RKI6:RKJ6"/>
    <mergeCell ref="RKK6:RKL6"/>
    <mergeCell ref="RKM6:RKN6"/>
    <mergeCell ref="RKO6:RKP6"/>
    <mergeCell ref="RKQ6:RKR6"/>
    <mergeCell ref="RJU6:RJV6"/>
    <mergeCell ref="RJW6:RJX6"/>
    <mergeCell ref="RJY6:RJZ6"/>
    <mergeCell ref="RKA6:RKB6"/>
    <mergeCell ref="RKC6:RKD6"/>
    <mergeCell ref="RKE6:RKF6"/>
    <mergeCell ref="RJI6:RJJ6"/>
    <mergeCell ref="RJK6:RJL6"/>
    <mergeCell ref="RJM6:RJN6"/>
    <mergeCell ref="RJO6:RJP6"/>
    <mergeCell ref="RJQ6:RJR6"/>
    <mergeCell ref="RJS6:RJT6"/>
    <mergeCell ref="RIW6:RIX6"/>
    <mergeCell ref="RIY6:RIZ6"/>
    <mergeCell ref="RJA6:RJB6"/>
    <mergeCell ref="RJC6:RJD6"/>
    <mergeCell ref="RJE6:RJF6"/>
    <mergeCell ref="RJG6:RJH6"/>
    <mergeCell ref="RIK6:RIL6"/>
    <mergeCell ref="RIM6:RIN6"/>
    <mergeCell ref="RIO6:RIP6"/>
    <mergeCell ref="RIQ6:RIR6"/>
    <mergeCell ref="RIS6:RIT6"/>
    <mergeCell ref="RIU6:RIV6"/>
    <mergeCell ref="RNM6:RNN6"/>
    <mergeCell ref="RNO6:RNP6"/>
    <mergeCell ref="RNQ6:RNR6"/>
    <mergeCell ref="RNS6:RNT6"/>
    <mergeCell ref="RNU6:RNV6"/>
    <mergeCell ref="RNW6:RNX6"/>
    <mergeCell ref="RNA6:RNB6"/>
    <mergeCell ref="RNC6:RND6"/>
    <mergeCell ref="RNE6:RNF6"/>
    <mergeCell ref="RNG6:RNH6"/>
    <mergeCell ref="RNI6:RNJ6"/>
    <mergeCell ref="RNK6:RNL6"/>
    <mergeCell ref="RMO6:RMP6"/>
    <mergeCell ref="RMQ6:RMR6"/>
    <mergeCell ref="RMS6:RMT6"/>
    <mergeCell ref="RMU6:RMV6"/>
    <mergeCell ref="RMW6:RMX6"/>
    <mergeCell ref="RMY6:RMZ6"/>
    <mergeCell ref="RMC6:RMD6"/>
    <mergeCell ref="RME6:RMF6"/>
    <mergeCell ref="RMG6:RMH6"/>
    <mergeCell ref="RMI6:RMJ6"/>
    <mergeCell ref="RMK6:RML6"/>
    <mergeCell ref="RMM6:RMN6"/>
    <mergeCell ref="RLQ6:RLR6"/>
    <mergeCell ref="RLS6:RLT6"/>
    <mergeCell ref="RLU6:RLV6"/>
    <mergeCell ref="RLW6:RLX6"/>
    <mergeCell ref="RLY6:RLZ6"/>
    <mergeCell ref="RMA6:RMB6"/>
    <mergeCell ref="RLE6:RLF6"/>
    <mergeCell ref="RLG6:RLH6"/>
    <mergeCell ref="RLI6:RLJ6"/>
    <mergeCell ref="RLK6:RLL6"/>
    <mergeCell ref="RLM6:RLN6"/>
    <mergeCell ref="RLO6:RLP6"/>
    <mergeCell ref="RQG6:RQH6"/>
    <mergeCell ref="RQI6:RQJ6"/>
    <mergeCell ref="RQK6:RQL6"/>
    <mergeCell ref="RQM6:RQN6"/>
    <mergeCell ref="RQO6:RQP6"/>
    <mergeCell ref="RQQ6:RQR6"/>
    <mergeCell ref="RPU6:RPV6"/>
    <mergeCell ref="RPW6:RPX6"/>
    <mergeCell ref="RPY6:RPZ6"/>
    <mergeCell ref="RQA6:RQB6"/>
    <mergeCell ref="RQC6:RQD6"/>
    <mergeCell ref="RQE6:RQF6"/>
    <mergeCell ref="RPI6:RPJ6"/>
    <mergeCell ref="RPK6:RPL6"/>
    <mergeCell ref="RPM6:RPN6"/>
    <mergeCell ref="RPO6:RPP6"/>
    <mergeCell ref="RPQ6:RPR6"/>
    <mergeCell ref="RPS6:RPT6"/>
    <mergeCell ref="ROW6:ROX6"/>
    <mergeCell ref="ROY6:ROZ6"/>
    <mergeCell ref="RPA6:RPB6"/>
    <mergeCell ref="RPC6:RPD6"/>
    <mergeCell ref="RPE6:RPF6"/>
    <mergeCell ref="RPG6:RPH6"/>
    <mergeCell ref="ROK6:ROL6"/>
    <mergeCell ref="ROM6:RON6"/>
    <mergeCell ref="ROO6:ROP6"/>
    <mergeCell ref="ROQ6:ROR6"/>
    <mergeCell ref="ROS6:ROT6"/>
    <mergeCell ref="ROU6:ROV6"/>
    <mergeCell ref="RNY6:RNZ6"/>
    <mergeCell ref="ROA6:ROB6"/>
    <mergeCell ref="ROC6:ROD6"/>
    <mergeCell ref="ROE6:ROF6"/>
    <mergeCell ref="ROG6:ROH6"/>
    <mergeCell ref="ROI6:ROJ6"/>
    <mergeCell ref="RTA6:RTB6"/>
    <mergeCell ref="RTC6:RTD6"/>
    <mergeCell ref="RTE6:RTF6"/>
    <mergeCell ref="RTG6:RTH6"/>
    <mergeCell ref="RTI6:RTJ6"/>
    <mergeCell ref="RTK6:RTL6"/>
    <mergeCell ref="RSO6:RSP6"/>
    <mergeCell ref="RSQ6:RSR6"/>
    <mergeCell ref="RSS6:RST6"/>
    <mergeCell ref="RSU6:RSV6"/>
    <mergeCell ref="RSW6:RSX6"/>
    <mergeCell ref="RSY6:RSZ6"/>
    <mergeCell ref="RSC6:RSD6"/>
    <mergeCell ref="RSE6:RSF6"/>
    <mergeCell ref="RSG6:RSH6"/>
    <mergeCell ref="RSI6:RSJ6"/>
    <mergeCell ref="RSK6:RSL6"/>
    <mergeCell ref="RSM6:RSN6"/>
    <mergeCell ref="RRQ6:RRR6"/>
    <mergeCell ref="RRS6:RRT6"/>
    <mergeCell ref="RRU6:RRV6"/>
    <mergeCell ref="RRW6:RRX6"/>
    <mergeCell ref="RRY6:RRZ6"/>
    <mergeCell ref="RSA6:RSB6"/>
    <mergeCell ref="RRE6:RRF6"/>
    <mergeCell ref="RRG6:RRH6"/>
    <mergeCell ref="RRI6:RRJ6"/>
    <mergeCell ref="RRK6:RRL6"/>
    <mergeCell ref="RRM6:RRN6"/>
    <mergeCell ref="RRO6:RRP6"/>
    <mergeCell ref="RQS6:RQT6"/>
    <mergeCell ref="RQU6:RQV6"/>
    <mergeCell ref="RQW6:RQX6"/>
    <mergeCell ref="RQY6:RQZ6"/>
    <mergeCell ref="RRA6:RRB6"/>
    <mergeCell ref="RRC6:RRD6"/>
    <mergeCell ref="RVU6:RVV6"/>
    <mergeCell ref="RVW6:RVX6"/>
    <mergeCell ref="RVY6:RVZ6"/>
    <mergeCell ref="RWA6:RWB6"/>
    <mergeCell ref="RWC6:RWD6"/>
    <mergeCell ref="RWE6:RWF6"/>
    <mergeCell ref="RVI6:RVJ6"/>
    <mergeCell ref="RVK6:RVL6"/>
    <mergeCell ref="RVM6:RVN6"/>
    <mergeCell ref="RVO6:RVP6"/>
    <mergeCell ref="RVQ6:RVR6"/>
    <mergeCell ref="RVS6:RVT6"/>
    <mergeCell ref="RUW6:RUX6"/>
    <mergeCell ref="RUY6:RUZ6"/>
    <mergeCell ref="RVA6:RVB6"/>
    <mergeCell ref="RVC6:RVD6"/>
    <mergeCell ref="RVE6:RVF6"/>
    <mergeCell ref="RVG6:RVH6"/>
    <mergeCell ref="RUK6:RUL6"/>
    <mergeCell ref="RUM6:RUN6"/>
    <mergeCell ref="RUO6:RUP6"/>
    <mergeCell ref="RUQ6:RUR6"/>
    <mergeCell ref="RUS6:RUT6"/>
    <mergeCell ref="RUU6:RUV6"/>
    <mergeCell ref="RTY6:RTZ6"/>
    <mergeCell ref="RUA6:RUB6"/>
    <mergeCell ref="RUC6:RUD6"/>
    <mergeCell ref="RUE6:RUF6"/>
    <mergeCell ref="RUG6:RUH6"/>
    <mergeCell ref="RUI6:RUJ6"/>
    <mergeCell ref="RTM6:RTN6"/>
    <mergeCell ref="RTO6:RTP6"/>
    <mergeCell ref="RTQ6:RTR6"/>
    <mergeCell ref="RTS6:RTT6"/>
    <mergeCell ref="RTU6:RTV6"/>
    <mergeCell ref="RTW6:RTX6"/>
    <mergeCell ref="RYO6:RYP6"/>
    <mergeCell ref="RYQ6:RYR6"/>
    <mergeCell ref="RYS6:RYT6"/>
    <mergeCell ref="RYU6:RYV6"/>
    <mergeCell ref="RYW6:RYX6"/>
    <mergeCell ref="RYY6:RYZ6"/>
    <mergeCell ref="RYC6:RYD6"/>
    <mergeCell ref="RYE6:RYF6"/>
    <mergeCell ref="RYG6:RYH6"/>
    <mergeCell ref="RYI6:RYJ6"/>
    <mergeCell ref="RYK6:RYL6"/>
    <mergeCell ref="RYM6:RYN6"/>
    <mergeCell ref="RXQ6:RXR6"/>
    <mergeCell ref="RXS6:RXT6"/>
    <mergeCell ref="RXU6:RXV6"/>
    <mergeCell ref="RXW6:RXX6"/>
    <mergeCell ref="RXY6:RXZ6"/>
    <mergeCell ref="RYA6:RYB6"/>
    <mergeCell ref="RXE6:RXF6"/>
    <mergeCell ref="RXG6:RXH6"/>
    <mergeCell ref="RXI6:RXJ6"/>
    <mergeCell ref="RXK6:RXL6"/>
    <mergeCell ref="RXM6:RXN6"/>
    <mergeCell ref="RXO6:RXP6"/>
    <mergeCell ref="RWS6:RWT6"/>
    <mergeCell ref="RWU6:RWV6"/>
    <mergeCell ref="RWW6:RWX6"/>
    <mergeCell ref="RWY6:RWZ6"/>
    <mergeCell ref="RXA6:RXB6"/>
    <mergeCell ref="RXC6:RXD6"/>
    <mergeCell ref="RWG6:RWH6"/>
    <mergeCell ref="RWI6:RWJ6"/>
    <mergeCell ref="RWK6:RWL6"/>
    <mergeCell ref="RWM6:RWN6"/>
    <mergeCell ref="RWO6:RWP6"/>
    <mergeCell ref="RWQ6:RWR6"/>
    <mergeCell ref="SBI6:SBJ6"/>
    <mergeCell ref="SBK6:SBL6"/>
    <mergeCell ref="SBM6:SBN6"/>
    <mergeCell ref="SBO6:SBP6"/>
    <mergeCell ref="SBQ6:SBR6"/>
    <mergeCell ref="SBS6:SBT6"/>
    <mergeCell ref="SAW6:SAX6"/>
    <mergeCell ref="SAY6:SAZ6"/>
    <mergeCell ref="SBA6:SBB6"/>
    <mergeCell ref="SBC6:SBD6"/>
    <mergeCell ref="SBE6:SBF6"/>
    <mergeCell ref="SBG6:SBH6"/>
    <mergeCell ref="SAK6:SAL6"/>
    <mergeCell ref="SAM6:SAN6"/>
    <mergeCell ref="SAO6:SAP6"/>
    <mergeCell ref="SAQ6:SAR6"/>
    <mergeCell ref="SAS6:SAT6"/>
    <mergeCell ref="SAU6:SAV6"/>
    <mergeCell ref="RZY6:RZZ6"/>
    <mergeCell ref="SAA6:SAB6"/>
    <mergeCell ref="SAC6:SAD6"/>
    <mergeCell ref="SAE6:SAF6"/>
    <mergeCell ref="SAG6:SAH6"/>
    <mergeCell ref="SAI6:SAJ6"/>
    <mergeCell ref="RZM6:RZN6"/>
    <mergeCell ref="RZO6:RZP6"/>
    <mergeCell ref="RZQ6:RZR6"/>
    <mergeCell ref="RZS6:RZT6"/>
    <mergeCell ref="RZU6:RZV6"/>
    <mergeCell ref="RZW6:RZX6"/>
    <mergeCell ref="RZA6:RZB6"/>
    <mergeCell ref="RZC6:RZD6"/>
    <mergeCell ref="RZE6:RZF6"/>
    <mergeCell ref="RZG6:RZH6"/>
    <mergeCell ref="RZI6:RZJ6"/>
    <mergeCell ref="RZK6:RZL6"/>
    <mergeCell ref="SEC6:SED6"/>
    <mergeCell ref="SEE6:SEF6"/>
    <mergeCell ref="SEG6:SEH6"/>
    <mergeCell ref="SEI6:SEJ6"/>
    <mergeCell ref="SEK6:SEL6"/>
    <mergeCell ref="SEM6:SEN6"/>
    <mergeCell ref="SDQ6:SDR6"/>
    <mergeCell ref="SDS6:SDT6"/>
    <mergeCell ref="SDU6:SDV6"/>
    <mergeCell ref="SDW6:SDX6"/>
    <mergeCell ref="SDY6:SDZ6"/>
    <mergeCell ref="SEA6:SEB6"/>
    <mergeCell ref="SDE6:SDF6"/>
    <mergeCell ref="SDG6:SDH6"/>
    <mergeCell ref="SDI6:SDJ6"/>
    <mergeCell ref="SDK6:SDL6"/>
    <mergeCell ref="SDM6:SDN6"/>
    <mergeCell ref="SDO6:SDP6"/>
    <mergeCell ref="SCS6:SCT6"/>
    <mergeCell ref="SCU6:SCV6"/>
    <mergeCell ref="SCW6:SCX6"/>
    <mergeCell ref="SCY6:SCZ6"/>
    <mergeCell ref="SDA6:SDB6"/>
    <mergeCell ref="SDC6:SDD6"/>
    <mergeCell ref="SCG6:SCH6"/>
    <mergeCell ref="SCI6:SCJ6"/>
    <mergeCell ref="SCK6:SCL6"/>
    <mergeCell ref="SCM6:SCN6"/>
    <mergeCell ref="SCO6:SCP6"/>
    <mergeCell ref="SCQ6:SCR6"/>
    <mergeCell ref="SBU6:SBV6"/>
    <mergeCell ref="SBW6:SBX6"/>
    <mergeCell ref="SBY6:SBZ6"/>
    <mergeCell ref="SCA6:SCB6"/>
    <mergeCell ref="SCC6:SCD6"/>
    <mergeCell ref="SCE6:SCF6"/>
    <mergeCell ref="SGW6:SGX6"/>
    <mergeCell ref="SGY6:SGZ6"/>
    <mergeCell ref="SHA6:SHB6"/>
    <mergeCell ref="SHC6:SHD6"/>
    <mergeCell ref="SHE6:SHF6"/>
    <mergeCell ref="SHG6:SHH6"/>
    <mergeCell ref="SGK6:SGL6"/>
    <mergeCell ref="SGM6:SGN6"/>
    <mergeCell ref="SGO6:SGP6"/>
    <mergeCell ref="SGQ6:SGR6"/>
    <mergeCell ref="SGS6:SGT6"/>
    <mergeCell ref="SGU6:SGV6"/>
    <mergeCell ref="SFY6:SFZ6"/>
    <mergeCell ref="SGA6:SGB6"/>
    <mergeCell ref="SGC6:SGD6"/>
    <mergeCell ref="SGE6:SGF6"/>
    <mergeCell ref="SGG6:SGH6"/>
    <mergeCell ref="SGI6:SGJ6"/>
    <mergeCell ref="SFM6:SFN6"/>
    <mergeCell ref="SFO6:SFP6"/>
    <mergeCell ref="SFQ6:SFR6"/>
    <mergeCell ref="SFS6:SFT6"/>
    <mergeCell ref="SFU6:SFV6"/>
    <mergeCell ref="SFW6:SFX6"/>
    <mergeCell ref="SFA6:SFB6"/>
    <mergeCell ref="SFC6:SFD6"/>
    <mergeCell ref="SFE6:SFF6"/>
    <mergeCell ref="SFG6:SFH6"/>
    <mergeCell ref="SFI6:SFJ6"/>
    <mergeCell ref="SFK6:SFL6"/>
    <mergeCell ref="SEO6:SEP6"/>
    <mergeCell ref="SEQ6:SER6"/>
    <mergeCell ref="SES6:SET6"/>
    <mergeCell ref="SEU6:SEV6"/>
    <mergeCell ref="SEW6:SEX6"/>
    <mergeCell ref="SEY6:SEZ6"/>
    <mergeCell ref="SJQ6:SJR6"/>
    <mergeCell ref="SJS6:SJT6"/>
    <mergeCell ref="SJU6:SJV6"/>
    <mergeCell ref="SJW6:SJX6"/>
    <mergeCell ref="SJY6:SJZ6"/>
    <mergeCell ref="SKA6:SKB6"/>
    <mergeCell ref="SJE6:SJF6"/>
    <mergeCell ref="SJG6:SJH6"/>
    <mergeCell ref="SJI6:SJJ6"/>
    <mergeCell ref="SJK6:SJL6"/>
    <mergeCell ref="SJM6:SJN6"/>
    <mergeCell ref="SJO6:SJP6"/>
    <mergeCell ref="SIS6:SIT6"/>
    <mergeCell ref="SIU6:SIV6"/>
    <mergeCell ref="SIW6:SIX6"/>
    <mergeCell ref="SIY6:SIZ6"/>
    <mergeCell ref="SJA6:SJB6"/>
    <mergeCell ref="SJC6:SJD6"/>
    <mergeCell ref="SIG6:SIH6"/>
    <mergeCell ref="SII6:SIJ6"/>
    <mergeCell ref="SIK6:SIL6"/>
    <mergeCell ref="SIM6:SIN6"/>
    <mergeCell ref="SIO6:SIP6"/>
    <mergeCell ref="SIQ6:SIR6"/>
    <mergeCell ref="SHU6:SHV6"/>
    <mergeCell ref="SHW6:SHX6"/>
    <mergeCell ref="SHY6:SHZ6"/>
    <mergeCell ref="SIA6:SIB6"/>
    <mergeCell ref="SIC6:SID6"/>
    <mergeCell ref="SIE6:SIF6"/>
    <mergeCell ref="SHI6:SHJ6"/>
    <mergeCell ref="SHK6:SHL6"/>
    <mergeCell ref="SHM6:SHN6"/>
    <mergeCell ref="SHO6:SHP6"/>
    <mergeCell ref="SHQ6:SHR6"/>
    <mergeCell ref="SHS6:SHT6"/>
    <mergeCell ref="SMK6:SML6"/>
    <mergeCell ref="SMM6:SMN6"/>
    <mergeCell ref="SMO6:SMP6"/>
    <mergeCell ref="SMQ6:SMR6"/>
    <mergeCell ref="SMS6:SMT6"/>
    <mergeCell ref="SMU6:SMV6"/>
    <mergeCell ref="SLY6:SLZ6"/>
    <mergeCell ref="SMA6:SMB6"/>
    <mergeCell ref="SMC6:SMD6"/>
    <mergeCell ref="SME6:SMF6"/>
    <mergeCell ref="SMG6:SMH6"/>
    <mergeCell ref="SMI6:SMJ6"/>
    <mergeCell ref="SLM6:SLN6"/>
    <mergeCell ref="SLO6:SLP6"/>
    <mergeCell ref="SLQ6:SLR6"/>
    <mergeCell ref="SLS6:SLT6"/>
    <mergeCell ref="SLU6:SLV6"/>
    <mergeCell ref="SLW6:SLX6"/>
    <mergeCell ref="SLA6:SLB6"/>
    <mergeCell ref="SLC6:SLD6"/>
    <mergeCell ref="SLE6:SLF6"/>
    <mergeCell ref="SLG6:SLH6"/>
    <mergeCell ref="SLI6:SLJ6"/>
    <mergeCell ref="SLK6:SLL6"/>
    <mergeCell ref="SKO6:SKP6"/>
    <mergeCell ref="SKQ6:SKR6"/>
    <mergeCell ref="SKS6:SKT6"/>
    <mergeCell ref="SKU6:SKV6"/>
    <mergeCell ref="SKW6:SKX6"/>
    <mergeCell ref="SKY6:SKZ6"/>
    <mergeCell ref="SKC6:SKD6"/>
    <mergeCell ref="SKE6:SKF6"/>
    <mergeCell ref="SKG6:SKH6"/>
    <mergeCell ref="SKI6:SKJ6"/>
    <mergeCell ref="SKK6:SKL6"/>
    <mergeCell ref="SKM6:SKN6"/>
    <mergeCell ref="SPE6:SPF6"/>
    <mergeCell ref="SPG6:SPH6"/>
    <mergeCell ref="SPI6:SPJ6"/>
    <mergeCell ref="SPK6:SPL6"/>
    <mergeCell ref="SPM6:SPN6"/>
    <mergeCell ref="SPO6:SPP6"/>
    <mergeCell ref="SOS6:SOT6"/>
    <mergeCell ref="SOU6:SOV6"/>
    <mergeCell ref="SOW6:SOX6"/>
    <mergeCell ref="SOY6:SOZ6"/>
    <mergeCell ref="SPA6:SPB6"/>
    <mergeCell ref="SPC6:SPD6"/>
    <mergeCell ref="SOG6:SOH6"/>
    <mergeCell ref="SOI6:SOJ6"/>
    <mergeCell ref="SOK6:SOL6"/>
    <mergeCell ref="SOM6:SON6"/>
    <mergeCell ref="SOO6:SOP6"/>
    <mergeCell ref="SOQ6:SOR6"/>
    <mergeCell ref="SNU6:SNV6"/>
    <mergeCell ref="SNW6:SNX6"/>
    <mergeCell ref="SNY6:SNZ6"/>
    <mergeCell ref="SOA6:SOB6"/>
    <mergeCell ref="SOC6:SOD6"/>
    <mergeCell ref="SOE6:SOF6"/>
    <mergeCell ref="SNI6:SNJ6"/>
    <mergeCell ref="SNK6:SNL6"/>
    <mergeCell ref="SNM6:SNN6"/>
    <mergeCell ref="SNO6:SNP6"/>
    <mergeCell ref="SNQ6:SNR6"/>
    <mergeCell ref="SNS6:SNT6"/>
    <mergeCell ref="SMW6:SMX6"/>
    <mergeCell ref="SMY6:SMZ6"/>
    <mergeCell ref="SNA6:SNB6"/>
    <mergeCell ref="SNC6:SND6"/>
    <mergeCell ref="SNE6:SNF6"/>
    <mergeCell ref="SNG6:SNH6"/>
    <mergeCell ref="SRY6:SRZ6"/>
    <mergeCell ref="SSA6:SSB6"/>
    <mergeCell ref="SSC6:SSD6"/>
    <mergeCell ref="SSE6:SSF6"/>
    <mergeCell ref="SSG6:SSH6"/>
    <mergeCell ref="SSI6:SSJ6"/>
    <mergeCell ref="SRM6:SRN6"/>
    <mergeCell ref="SRO6:SRP6"/>
    <mergeCell ref="SRQ6:SRR6"/>
    <mergeCell ref="SRS6:SRT6"/>
    <mergeCell ref="SRU6:SRV6"/>
    <mergeCell ref="SRW6:SRX6"/>
    <mergeCell ref="SRA6:SRB6"/>
    <mergeCell ref="SRC6:SRD6"/>
    <mergeCell ref="SRE6:SRF6"/>
    <mergeCell ref="SRG6:SRH6"/>
    <mergeCell ref="SRI6:SRJ6"/>
    <mergeCell ref="SRK6:SRL6"/>
    <mergeCell ref="SQO6:SQP6"/>
    <mergeCell ref="SQQ6:SQR6"/>
    <mergeCell ref="SQS6:SQT6"/>
    <mergeCell ref="SQU6:SQV6"/>
    <mergeCell ref="SQW6:SQX6"/>
    <mergeCell ref="SQY6:SQZ6"/>
    <mergeCell ref="SQC6:SQD6"/>
    <mergeCell ref="SQE6:SQF6"/>
    <mergeCell ref="SQG6:SQH6"/>
    <mergeCell ref="SQI6:SQJ6"/>
    <mergeCell ref="SQK6:SQL6"/>
    <mergeCell ref="SQM6:SQN6"/>
    <mergeCell ref="SPQ6:SPR6"/>
    <mergeCell ref="SPS6:SPT6"/>
    <mergeCell ref="SPU6:SPV6"/>
    <mergeCell ref="SPW6:SPX6"/>
    <mergeCell ref="SPY6:SPZ6"/>
    <mergeCell ref="SQA6:SQB6"/>
    <mergeCell ref="SUS6:SUT6"/>
    <mergeCell ref="SUU6:SUV6"/>
    <mergeCell ref="SUW6:SUX6"/>
    <mergeCell ref="SUY6:SUZ6"/>
    <mergeCell ref="SVA6:SVB6"/>
    <mergeCell ref="SVC6:SVD6"/>
    <mergeCell ref="SUG6:SUH6"/>
    <mergeCell ref="SUI6:SUJ6"/>
    <mergeCell ref="SUK6:SUL6"/>
    <mergeCell ref="SUM6:SUN6"/>
    <mergeCell ref="SUO6:SUP6"/>
    <mergeCell ref="SUQ6:SUR6"/>
    <mergeCell ref="STU6:STV6"/>
    <mergeCell ref="STW6:STX6"/>
    <mergeCell ref="STY6:STZ6"/>
    <mergeCell ref="SUA6:SUB6"/>
    <mergeCell ref="SUC6:SUD6"/>
    <mergeCell ref="SUE6:SUF6"/>
    <mergeCell ref="STI6:STJ6"/>
    <mergeCell ref="STK6:STL6"/>
    <mergeCell ref="STM6:STN6"/>
    <mergeCell ref="STO6:STP6"/>
    <mergeCell ref="STQ6:STR6"/>
    <mergeCell ref="STS6:STT6"/>
    <mergeCell ref="SSW6:SSX6"/>
    <mergeCell ref="SSY6:SSZ6"/>
    <mergeCell ref="STA6:STB6"/>
    <mergeCell ref="STC6:STD6"/>
    <mergeCell ref="STE6:STF6"/>
    <mergeCell ref="STG6:STH6"/>
    <mergeCell ref="SSK6:SSL6"/>
    <mergeCell ref="SSM6:SSN6"/>
    <mergeCell ref="SSO6:SSP6"/>
    <mergeCell ref="SSQ6:SSR6"/>
    <mergeCell ref="SSS6:SST6"/>
    <mergeCell ref="SSU6:SSV6"/>
    <mergeCell ref="SXM6:SXN6"/>
    <mergeCell ref="SXO6:SXP6"/>
    <mergeCell ref="SXQ6:SXR6"/>
    <mergeCell ref="SXS6:SXT6"/>
    <mergeCell ref="SXU6:SXV6"/>
    <mergeCell ref="SXW6:SXX6"/>
    <mergeCell ref="SXA6:SXB6"/>
    <mergeCell ref="SXC6:SXD6"/>
    <mergeCell ref="SXE6:SXF6"/>
    <mergeCell ref="SXG6:SXH6"/>
    <mergeCell ref="SXI6:SXJ6"/>
    <mergeCell ref="SXK6:SXL6"/>
    <mergeCell ref="SWO6:SWP6"/>
    <mergeCell ref="SWQ6:SWR6"/>
    <mergeCell ref="SWS6:SWT6"/>
    <mergeCell ref="SWU6:SWV6"/>
    <mergeCell ref="SWW6:SWX6"/>
    <mergeCell ref="SWY6:SWZ6"/>
    <mergeCell ref="SWC6:SWD6"/>
    <mergeCell ref="SWE6:SWF6"/>
    <mergeCell ref="SWG6:SWH6"/>
    <mergeCell ref="SWI6:SWJ6"/>
    <mergeCell ref="SWK6:SWL6"/>
    <mergeCell ref="SWM6:SWN6"/>
    <mergeCell ref="SVQ6:SVR6"/>
    <mergeCell ref="SVS6:SVT6"/>
    <mergeCell ref="SVU6:SVV6"/>
    <mergeCell ref="SVW6:SVX6"/>
    <mergeCell ref="SVY6:SVZ6"/>
    <mergeCell ref="SWA6:SWB6"/>
    <mergeCell ref="SVE6:SVF6"/>
    <mergeCell ref="SVG6:SVH6"/>
    <mergeCell ref="SVI6:SVJ6"/>
    <mergeCell ref="SVK6:SVL6"/>
    <mergeCell ref="SVM6:SVN6"/>
    <mergeCell ref="SVO6:SVP6"/>
    <mergeCell ref="TAG6:TAH6"/>
    <mergeCell ref="TAI6:TAJ6"/>
    <mergeCell ref="TAK6:TAL6"/>
    <mergeCell ref="TAM6:TAN6"/>
    <mergeCell ref="TAO6:TAP6"/>
    <mergeCell ref="TAQ6:TAR6"/>
    <mergeCell ref="SZU6:SZV6"/>
    <mergeCell ref="SZW6:SZX6"/>
    <mergeCell ref="SZY6:SZZ6"/>
    <mergeCell ref="TAA6:TAB6"/>
    <mergeCell ref="TAC6:TAD6"/>
    <mergeCell ref="TAE6:TAF6"/>
    <mergeCell ref="SZI6:SZJ6"/>
    <mergeCell ref="SZK6:SZL6"/>
    <mergeCell ref="SZM6:SZN6"/>
    <mergeCell ref="SZO6:SZP6"/>
    <mergeCell ref="SZQ6:SZR6"/>
    <mergeCell ref="SZS6:SZT6"/>
    <mergeCell ref="SYW6:SYX6"/>
    <mergeCell ref="SYY6:SYZ6"/>
    <mergeCell ref="SZA6:SZB6"/>
    <mergeCell ref="SZC6:SZD6"/>
    <mergeCell ref="SZE6:SZF6"/>
    <mergeCell ref="SZG6:SZH6"/>
    <mergeCell ref="SYK6:SYL6"/>
    <mergeCell ref="SYM6:SYN6"/>
    <mergeCell ref="SYO6:SYP6"/>
    <mergeCell ref="SYQ6:SYR6"/>
    <mergeCell ref="SYS6:SYT6"/>
    <mergeCell ref="SYU6:SYV6"/>
    <mergeCell ref="SXY6:SXZ6"/>
    <mergeCell ref="SYA6:SYB6"/>
    <mergeCell ref="SYC6:SYD6"/>
    <mergeCell ref="SYE6:SYF6"/>
    <mergeCell ref="SYG6:SYH6"/>
    <mergeCell ref="SYI6:SYJ6"/>
    <mergeCell ref="TDA6:TDB6"/>
    <mergeCell ref="TDC6:TDD6"/>
    <mergeCell ref="TDE6:TDF6"/>
    <mergeCell ref="TDG6:TDH6"/>
    <mergeCell ref="TDI6:TDJ6"/>
    <mergeCell ref="TDK6:TDL6"/>
    <mergeCell ref="TCO6:TCP6"/>
    <mergeCell ref="TCQ6:TCR6"/>
    <mergeCell ref="TCS6:TCT6"/>
    <mergeCell ref="TCU6:TCV6"/>
    <mergeCell ref="TCW6:TCX6"/>
    <mergeCell ref="TCY6:TCZ6"/>
    <mergeCell ref="TCC6:TCD6"/>
    <mergeCell ref="TCE6:TCF6"/>
    <mergeCell ref="TCG6:TCH6"/>
    <mergeCell ref="TCI6:TCJ6"/>
    <mergeCell ref="TCK6:TCL6"/>
    <mergeCell ref="TCM6:TCN6"/>
    <mergeCell ref="TBQ6:TBR6"/>
    <mergeCell ref="TBS6:TBT6"/>
    <mergeCell ref="TBU6:TBV6"/>
    <mergeCell ref="TBW6:TBX6"/>
    <mergeCell ref="TBY6:TBZ6"/>
    <mergeCell ref="TCA6:TCB6"/>
    <mergeCell ref="TBE6:TBF6"/>
    <mergeCell ref="TBG6:TBH6"/>
    <mergeCell ref="TBI6:TBJ6"/>
    <mergeCell ref="TBK6:TBL6"/>
    <mergeCell ref="TBM6:TBN6"/>
    <mergeCell ref="TBO6:TBP6"/>
    <mergeCell ref="TAS6:TAT6"/>
    <mergeCell ref="TAU6:TAV6"/>
    <mergeCell ref="TAW6:TAX6"/>
    <mergeCell ref="TAY6:TAZ6"/>
    <mergeCell ref="TBA6:TBB6"/>
    <mergeCell ref="TBC6:TBD6"/>
    <mergeCell ref="TFU6:TFV6"/>
    <mergeCell ref="TFW6:TFX6"/>
    <mergeCell ref="TFY6:TFZ6"/>
    <mergeCell ref="TGA6:TGB6"/>
    <mergeCell ref="TGC6:TGD6"/>
    <mergeCell ref="TGE6:TGF6"/>
    <mergeCell ref="TFI6:TFJ6"/>
    <mergeCell ref="TFK6:TFL6"/>
    <mergeCell ref="TFM6:TFN6"/>
    <mergeCell ref="TFO6:TFP6"/>
    <mergeCell ref="TFQ6:TFR6"/>
    <mergeCell ref="TFS6:TFT6"/>
    <mergeCell ref="TEW6:TEX6"/>
    <mergeCell ref="TEY6:TEZ6"/>
    <mergeCell ref="TFA6:TFB6"/>
    <mergeCell ref="TFC6:TFD6"/>
    <mergeCell ref="TFE6:TFF6"/>
    <mergeCell ref="TFG6:TFH6"/>
    <mergeCell ref="TEK6:TEL6"/>
    <mergeCell ref="TEM6:TEN6"/>
    <mergeCell ref="TEO6:TEP6"/>
    <mergeCell ref="TEQ6:TER6"/>
    <mergeCell ref="TES6:TET6"/>
    <mergeCell ref="TEU6:TEV6"/>
    <mergeCell ref="TDY6:TDZ6"/>
    <mergeCell ref="TEA6:TEB6"/>
    <mergeCell ref="TEC6:TED6"/>
    <mergeCell ref="TEE6:TEF6"/>
    <mergeCell ref="TEG6:TEH6"/>
    <mergeCell ref="TEI6:TEJ6"/>
    <mergeCell ref="TDM6:TDN6"/>
    <mergeCell ref="TDO6:TDP6"/>
    <mergeCell ref="TDQ6:TDR6"/>
    <mergeCell ref="TDS6:TDT6"/>
    <mergeCell ref="TDU6:TDV6"/>
    <mergeCell ref="TDW6:TDX6"/>
    <mergeCell ref="TIO6:TIP6"/>
    <mergeCell ref="TIQ6:TIR6"/>
    <mergeCell ref="TIS6:TIT6"/>
    <mergeCell ref="TIU6:TIV6"/>
    <mergeCell ref="TIW6:TIX6"/>
    <mergeCell ref="TIY6:TIZ6"/>
    <mergeCell ref="TIC6:TID6"/>
    <mergeCell ref="TIE6:TIF6"/>
    <mergeCell ref="TIG6:TIH6"/>
    <mergeCell ref="TII6:TIJ6"/>
    <mergeCell ref="TIK6:TIL6"/>
    <mergeCell ref="TIM6:TIN6"/>
    <mergeCell ref="THQ6:THR6"/>
    <mergeCell ref="THS6:THT6"/>
    <mergeCell ref="THU6:THV6"/>
    <mergeCell ref="THW6:THX6"/>
    <mergeCell ref="THY6:THZ6"/>
    <mergeCell ref="TIA6:TIB6"/>
    <mergeCell ref="THE6:THF6"/>
    <mergeCell ref="THG6:THH6"/>
    <mergeCell ref="THI6:THJ6"/>
    <mergeCell ref="THK6:THL6"/>
    <mergeCell ref="THM6:THN6"/>
    <mergeCell ref="THO6:THP6"/>
    <mergeCell ref="TGS6:TGT6"/>
    <mergeCell ref="TGU6:TGV6"/>
    <mergeCell ref="TGW6:TGX6"/>
    <mergeCell ref="TGY6:TGZ6"/>
    <mergeCell ref="THA6:THB6"/>
    <mergeCell ref="THC6:THD6"/>
    <mergeCell ref="TGG6:TGH6"/>
    <mergeCell ref="TGI6:TGJ6"/>
    <mergeCell ref="TGK6:TGL6"/>
    <mergeCell ref="TGM6:TGN6"/>
    <mergeCell ref="TGO6:TGP6"/>
    <mergeCell ref="TGQ6:TGR6"/>
    <mergeCell ref="TLI6:TLJ6"/>
    <mergeCell ref="TLK6:TLL6"/>
    <mergeCell ref="TLM6:TLN6"/>
    <mergeCell ref="TLO6:TLP6"/>
    <mergeCell ref="TLQ6:TLR6"/>
    <mergeCell ref="TLS6:TLT6"/>
    <mergeCell ref="TKW6:TKX6"/>
    <mergeCell ref="TKY6:TKZ6"/>
    <mergeCell ref="TLA6:TLB6"/>
    <mergeCell ref="TLC6:TLD6"/>
    <mergeCell ref="TLE6:TLF6"/>
    <mergeCell ref="TLG6:TLH6"/>
    <mergeCell ref="TKK6:TKL6"/>
    <mergeCell ref="TKM6:TKN6"/>
    <mergeCell ref="TKO6:TKP6"/>
    <mergeCell ref="TKQ6:TKR6"/>
    <mergeCell ref="TKS6:TKT6"/>
    <mergeCell ref="TKU6:TKV6"/>
    <mergeCell ref="TJY6:TJZ6"/>
    <mergeCell ref="TKA6:TKB6"/>
    <mergeCell ref="TKC6:TKD6"/>
    <mergeCell ref="TKE6:TKF6"/>
    <mergeCell ref="TKG6:TKH6"/>
    <mergeCell ref="TKI6:TKJ6"/>
    <mergeCell ref="TJM6:TJN6"/>
    <mergeCell ref="TJO6:TJP6"/>
    <mergeCell ref="TJQ6:TJR6"/>
    <mergeCell ref="TJS6:TJT6"/>
    <mergeCell ref="TJU6:TJV6"/>
    <mergeCell ref="TJW6:TJX6"/>
    <mergeCell ref="TJA6:TJB6"/>
    <mergeCell ref="TJC6:TJD6"/>
    <mergeCell ref="TJE6:TJF6"/>
    <mergeCell ref="TJG6:TJH6"/>
    <mergeCell ref="TJI6:TJJ6"/>
    <mergeCell ref="TJK6:TJL6"/>
    <mergeCell ref="TOC6:TOD6"/>
    <mergeCell ref="TOE6:TOF6"/>
    <mergeCell ref="TOG6:TOH6"/>
    <mergeCell ref="TOI6:TOJ6"/>
    <mergeCell ref="TOK6:TOL6"/>
    <mergeCell ref="TOM6:TON6"/>
    <mergeCell ref="TNQ6:TNR6"/>
    <mergeCell ref="TNS6:TNT6"/>
    <mergeCell ref="TNU6:TNV6"/>
    <mergeCell ref="TNW6:TNX6"/>
    <mergeCell ref="TNY6:TNZ6"/>
    <mergeCell ref="TOA6:TOB6"/>
    <mergeCell ref="TNE6:TNF6"/>
    <mergeCell ref="TNG6:TNH6"/>
    <mergeCell ref="TNI6:TNJ6"/>
    <mergeCell ref="TNK6:TNL6"/>
    <mergeCell ref="TNM6:TNN6"/>
    <mergeCell ref="TNO6:TNP6"/>
    <mergeCell ref="TMS6:TMT6"/>
    <mergeCell ref="TMU6:TMV6"/>
    <mergeCell ref="TMW6:TMX6"/>
    <mergeCell ref="TMY6:TMZ6"/>
    <mergeCell ref="TNA6:TNB6"/>
    <mergeCell ref="TNC6:TND6"/>
    <mergeCell ref="TMG6:TMH6"/>
    <mergeCell ref="TMI6:TMJ6"/>
    <mergeCell ref="TMK6:TML6"/>
    <mergeCell ref="TMM6:TMN6"/>
    <mergeCell ref="TMO6:TMP6"/>
    <mergeCell ref="TMQ6:TMR6"/>
    <mergeCell ref="TLU6:TLV6"/>
    <mergeCell ref="TLW6:TLX6"/>
    <mergeCell ref="TLY6:TLZ6"/>
    <mergeCell ref="TMA6:TMB6"/>
    <mergeCell ref="TMC6:TMD6"/>
    <mergeCell ref="TME6:TMF6"/>
    <mergeCell ref="TQW6:TQX6"/>
    <mergeCell ref="TQY6:TQZ6"/>
    <mergeCell ref="TRA6:TRB6"/>
    <mergeCell ref="TRC6:TRD6"/>
    <mergeCell ref="TRE6:TRF6"/>
    <mergeCell ref="TRG6:TRH6"/>
    <mergeCell ref="TQK6:TQL6"/>
    <mergeCell ref="TQM6:TQN6"/>
    <mergeCell ref="TQO6:TQP6"/>
    <mergeCell ref="TQQ6:TQR6"/>
    <mergeCell ref="TQS6:TQT6"/>
    <mergeCell ref="TQU6:TQV6"/>
    <mergeCell ref="TPY6:TPZ6"/>
    <mergeCell ref="TQA6:TQB6"/>
    <mergeCell ref="TQC6:TQD6"/>
    <mergeCell ref="TQE6:TQF6"/>
    <mergeCell ref="TQG6:TQH6"/>
    <mergeCell ref="TQI6:TQJ6"/>
    <mergeCell ref="TPM6:TPN6"/>
    <mergeCell ref="TPO6:TPP6"/>
    <mergeCell ref="TPQ6:TPR6"/>
    <mergeCell ref="TPS6:TPT6"/>
    <mergeCell ref="TPU6:TPV6"/>
    <mergeCell ref="TPW6:TPX6"/>
    <mergeCell ref="TPA6:TPB6"/>
    <mergeCell ref="TPC6:TPD6"/>
    <mergeCell ref="TPE6:TPF6"/>
    <mergeCell ref="TPG6:TPH6"/>
    <mergeCell ref="TPI6:TPJ6"/>
    <mergeCell ref="TPK6:TPL6"/>
    <mergeCell ref="TOO6:TOP6"/>
    <mergeCell ref="TOQ6:TOR6"/>
    <mergeCell ref="TOS6:TOT6"/>
    <mergeCell ref="TOU6:TOV6"/>
    <mergeCell ref="TOW6:TOX6"/>
    <mergeCell ref="TOY6:TOZ6"/>
    <mergeCell ref="TTQ6:TTR6"/>
    <mergeCell ref="TTS6:TTT6"/>
    <mergeCell ref="TTU6:TTV6"/>
    <mergeCell ref="TTW6:TTX6"/>
    <mergeCell ref="TTY6:TTZ6"/>
    <mergeCell ref="TUA6:TUB6"/>
    <mergeCell ref="TTE6:TTF6"/>
    <mergeCell ref="TTG6:TTH6"/>
    <mergeCell ref="TTI6:TTJ6"/>
    <mergeCell ref="TTK6:TTL6"/>
    <mergeCell ref="TTM6:TTN6"/>
    <mergeCell ref="TTO6:TTP6"/>
    <mergeCell ref="TSS6:TST6"/>
    <mergeCell ref="TSU6:TSV6"/>
    <mergeCell ref="TSW6:TSX6"/>
    <mergeCell ref="TSY6:TSZ6"/>
    <mergeCell ref="TTA6:TTB6"/>
    <mergeCell ref="TTC6:TTD6"/>
    <mergeCell ref="TSG6:TSH6"/>
    <mergeCell ref="TSI6:TSJ6"/>
    <mergeCell ref="TSK6:TSL6"/>
    <mergeCell ref="TSM6:TSN6"/>
    <mergeCell ref="TSO6:TSP6"/>
    <mergeCell ref="TSQ6:TSR6"/>
    <mergeCell ref="TRU6:TRV6"/>
    <mergeCell ref="TRW6:TRX6"/>
    <mergeCell ref="TRY6:TRZ6"/>
    <mergeCell ref="TSA6:TSB6"/>
    <mergeCell ref="TSC6:TSD6"/>
    <mergeCell ref="TSE6:TSF6"/>
    <mergeCell ref="TRI6:TRJ6"/>
    <mergeCell ref="TRK6:TRL6"/>
    <mergeCell ref="TRM6:TRN6"/>
    <mergeCell ref="TRO6:TRP6"/>
    <mergeCell ref="TRQ6:TRR6"/>
    <mergeCell ref="TRS6:TRT6"/>
    <mergeCell ref="TWK6:TWL6"/>
    <mergeCell ref="TWM6:TWN6"/>
    <mergeCell ref="TWO6:TWP6"/>
    <mergeCell ref="TWQ6:TWR6"/>
    <mergeCell ref="TWS6:TWT6"/>
    <mergeCell ref="TWU6:TWV6"/>
    <mergeCell ref="TVY6:TVZ6"/>
    <mergeCell ref="TWA6:TWB6"/>
    <mergeCell ref="TWC6:TWD6"/>
    <mergeCell ref="TWE6:TWF6"/>
    <mergeCell ref="TWG6:TWH6"/>
    <mergeCell ref="TWI6:TWJ6"/>
    <mergeCell ref="TVM6:TVN6"/>
    <mergeCell ref="TVO6:TVP6"/>
    <mergeCell ref="TVQ6:TVR6"/>
    <mergeCell ref="TVS6:TVT6"/>
    <mergeCell ref="TVU6:TVV6"/>
    <mergeCell ref="TVW6:TVX6"/>
    <mergeCell ref="TVA6:TVB6"/>
    <mergeCell ref="TVC6:TVD6"/>
    <mergeCell ref="TVE6:TVF6"/>
    <mergeCell ref="TVG6:TVH6"/>
    <mergeCell ref="TVI6:TVJ6"/>
    <mergeCell ref="TVK6:TVL6"/>
    <mergeCell ref="TUO6:TUP6"/>
    <mergeCell ref="TUQ6:TUR6"/>
    <mergeCell ref="TUS6:TUT6"/>
    <mergeCell ref="TUU6:TUV6"/>
    <mergeCell ref="TUW6:TUX6"/>
    <mergeCell ref="TUY6:TUZ6"/>
    <mergeCell ref="TUC6:TUD6"/>
    <mergeCell ref="TUE6:TUF6"/>
    <mergeCell ref="TUG6:TUH6"/>
    <mergeCell ref="TUI6:TUJ6"/>
    <mergeCell ref="TUK6:TUL6"/>
    <mergeCell ref="TUM6:TUN6"/>
    <mergeCell ref="TZE6:TZF6"/>
    <mergeCell ref="TZG6:TZH6"/>
    <mergeCell ref="TZI6:TZJ6"/>
    <mergeCell ref="TZK6:TZL6"/>
    <mergeCell ref="TZM6:TZN6"/>
    <mergeCell ref="TZO6:TZP6"/>
    <mergeCell ref="TYS6:TYT6"/>
    <mergeCell ref="TYU6:TYV6"/>
    <mergeCell ref="TYW6:TYX6"/>
    <mergeCell ref="TYY6:TYZ6"/>
    <mergeCell ref="TZA6:TZB6"/>
    <mergeCell ref="TZC6:TZD6"/>
    <mergeCell ref="TYG6:TYH6"/>
    <mergeCell ref="TYI6:TYJ6"/>
    <mergeCell ref="TYK6:TYL6"/>
    <mergeCell ref="TYM6:TYN6"/>
    <mergeCell ref="TYO6:TYP6"/>
    <mergeCell ref="TYQ6:TYR6"/>
    <mergeCell ref="TXU6:TXV6"/>
    <mergeCell ref="TXW6:TXX6"/>
    <mergeCell ref="TXY6:TXZ6"/>
    <mergeCell ref="TYA6:TYB6"/>
    <mergeCell ref="TYC6:TYD6"/>
    <mergeCell ref="TYE6:TYF6"/>
    <mergeCell ref="TXI6:TXJ6"/>
    <mergeCell ref="TXK6:TXL6"/>
    <mergeCell ref="TXM6:TXN6"/>
    <mergeCell ref="TXO6:TXP6"/>
    <mergeCell ref="TXQ6:TXR6"/>
    <mergeCell ref="TXS6:TXT6"/>
    <mergeCell ref="TWW6:TWX6"/>
    <mergeCell ref="TWY6:TWZ6"/>
    <mergeCell ref="TXA6:TXB6"/>
    <mergeCell ref="TXC6:TXD6"/>
    <mergeCell ref="TXE6:TXF6"/>
    <mergeCell ref="TXG6:TXH6"/>
    <mergeCell ref="UBY6:UBZ6"/>
    <mergeCell ref="UCA6:UCB6"/>
    <mergeCell ref="UCC6:UCD6"/>
    <mergeCell ref="UCE6:UCF6"/>
    <mergeCell ref="UCG6:UCH6"/>
    <mergeCell ref="UCI6:UCJ6"/>
    <mergeCell ref="UBM6:UBN6"/>
    <mergeCell ref="UBO6:UBP6"/>
    <mergeCell ref="UBQ6:UBR6"/>
    <mergeCell ref="UBS6:UBT6"/>
    <mergeCell ref="UBU6:UBV6"/>
    <mergeCell ref="UBW6:UBX6"/>
    <mergeCell ref="UBA6:UBB6"/>
    <mergeCell ref="UBC6:UBD6"/>
    <mergeCell ref="UBE6:UBF6"/>
    <mergeCell ref="UBG6:UBH6"/>
    <mergeCell ref="UBI6:UBJ6"/>
    <mergeCell ref="UBK6:UBL6"/>
    <mergeCell ref="UAO6:UAP6"/>
    <mergeCell ref="UAQ6:UAR6"/>
    <mergeCell ref="UAS6:UAT6"/>
    <mergeCell ref="UAU6:UAV6"/>
    <mergeCell ref="UAW6:UAX6"/>
    <mergeCell ref="UAY6:UAZ6"/>
    <mergeCell ref="UAC6:UAD6"/>
    <mergeCell ref="UAE6:UAF6"/>
    <mergeCell ref="UAG6:UAH6"/>
    <mergeCell ref="UAI6:UAJ6"/>
    <mergeCell ref="UAK6:UAL6"/>
    <mergeCell ref="UAM6:UAN6"/>
    <mergeCell ref="TZQ6:TZR6"/>
    <mergeCell ref="TZS6:TZT6"/>
    <mergeCell ref="TZU6:TZV6"/>
    <mergeCell ref="TZW6:TZX6"/>
    <mergeCell ref="TZY6:TZZ6"/>
    <mergeCell ref="UAA6:UAB6"/>
    <mergeCell ref="UES6:UET6"/>
    <mergeCell ref="UEU6:UEV6"/>
    <mergeCell ref="UEW6:UEX6"/>
    <mergeCell ref="UEY6:UEZ6"/>
    <mergeCell ref="UFA6:UFB6"/>
    <mergeCell ref="UFC6:UFD6"/>
    <mergeCell ref="UEG6:UEH6"/>
    <mergeCell ref="UEI6:UEJ6"/>
    <mergeCell ref="UEK6:UEL6"/>
    <mergeCell ref="UEM6:UEN6"/>
    <mergeCell ref="UEO6:UEP6"/>
    <mergeCell ref="UEQ6:UER6"/>
    <mergeCell ref="UDU6:UDV6"/>
    <mergeCell ref="UDW6:UDX6"/>
    <mergeCell ref="UDY6:UDZ6"/>
    <mergeCell ref="UEA6:UEB6"/>
    <mergeCell ref="UEC6:UED6"/>
    <mergeCell ref="UEE6:UEF6"/>
    <mergeCell ref="UDI6:UDJ6"/>
    <mergeCell ref="UDK6:UDL6"/>
    <mergeCell ref="UDM6:UDN6"/>
    <mergeCell ref="UDO6:UDP6"/>
    <mergeCell ref="UDQ6:UDR6"/>
    <mergeCell ref="UDS6:UDT6"/>
    <mergeCell ref="UCW6:UCX6"/>
    <mergeCell ref="UCY6:UCZ6"/>
    <mergeCell ref="UDA6:UDB6"/>
    <mergeCell ref="UDC6:UDD6"/>
    <mergeCell ref="UDE6:UDF6"/>
    <mergeCell ref="UDG6:UDH6"/>
    <mergeCell ref="UCK6:UCL6"/>
    <mergeCell ref="UCM6:UCN6"/>
    <mergeCell ref="UCO6:UCP6"/>
    <mergeCell ref="UCQ6:UCR6"/>
    <mergeCell ref="UCS6:UCT6"/>
    <mergeCell ref="UCU6:UCV6"/>
    <mergeCell ref="UHM6:UHN6"/>
    <mergeCell ref="UHO6:UHP6"/>
    <mergeCell ref="UHQ6:UHR6"/>
    <mergeCell ref="UHS6:UHT6"/>
    <mergeCell ref="UHU6:UHV6"/>
    <mergeCell ref="UHW6:UHX6"/>
    <mergeCell ref="UHA6:UHB6"/>
    <mergeCell ref="UHC6:UHD6"/>
    <mergeCell ref="UHE6:UHF6"/>
    <mergeCell ref="UHG6:UHH6"/>
    <mergeCell ref="UHI6:UHJ6"/>
    <mergeCell ref="UHK6:UHL6"/>
    <mergeCell ref="UGO6:UGP6"/>
    <mergeCell ref="UGQ6:UGR6"/>
    <mergeCell ref="UGS6:UGT6"/>
    <mergeCell ref="UGU6:UGV6"/>
    <mergeCell ref="UGW6:UGX6"/>
    <mergeCell ref="UGY6:UGZ6"/>
    <mergeCell ref="UGC6:UGD6"/>
    <mergeCell ref="UGE6:UGF6"/>
    <mergeCell ref="UGG6:UGH6"/>
    <mergeCell ref="UGI6:UGJ6"/>
    <mergeCell ref="UGK6:UGL6"/>
    <mergeCell ref="UGM6:UGN6"/>
    <mergeCell ref="UFQ6:UFR6"/>
    <mergeCell ref="UFS6:UFT6"/>
    <mergeCell ref="UFU6:UFV6"/>
    <mergeCell ref="UFW6:UFX6"/>
    <mergeCell ref="UFY6:UFZ6"/>
    <mergeCell ref="UGA6:UGB6"/>
    <mergeCell ref="UFE6:UFF6"/>
    <mergeCell ref="UFG6:UFH6"/>
    <mergeCell ref="UFI6:UFJ6"/>
    <mergeCell ref="UFK6:UFL6"/>
    <mergeCell ref="UFM6:UFN6"/>
    <mergeCell ref="UFO6:UFP6"/>
    <mergeCell ref="UKG6:UKH6"/>
    <mergeCell ref="UKI6:UKJ6"/>
    <mergeCell ref="UKK6:UKL6"/>
    <mergeCell ref="UKM6:UKN6"/>
    <mergeCell ref="UKO6:UKP6"/>
    <mergeCell ref="UKQ6:UKR6"/>
    <mergeCell ref="UJU6:UJV6"/>
    <mergeCell ref="UJW6:UJX6"/>
    <mergeCell ref="UJY6:UJZ6"/>
    <mergeCell ref="UKA6:UKB6"/>
    <mergeCell ref="UKC6:UKD6"/>
    <mergeCell ref="UKE6:UKF6"/>
    <mergeCell ref="UJI6:UJJ6"/>
    <mergeCell ref="UJK6:UJL6"/>
    <mergeCell ref="UJM6:UJN6"/>
    <mergeCell ref="UJO6:UJP6"/>
    <mergeCell ref="UJQ6:UJR6"/>
    <mergeCell ref="UJS6:UJT6"/>
    <mergeCell ref="UIW6:UIX6"/>
    <mergeCell ref="UIY6:UIZ6"/>
    <mergeCell ref="UJA6:UJB6"/>
    <mergeCell ref="UJC6:UJD6"/>
    <mergeCell ref="UJE6:UJF6"/>
    <mergeCell ref="UJG6:UJH6"/>
    <mergeCell ref="UIK6:UIL6"/>
    <mergeCell ref="UIM6:UIN6"/>
    <mergeCell ref="UIO6:UIP6"/>
    <mergeCell ref="UIQ6:UIR6"/>
    <mergeCell ref="UIS6:UIT6"/>
    <mergeCell ref="UIU6:UIV6"/>
    <mergeCell ref="UHY6:UHZ6"/>
    <mergeCell ref="UIA6:UIB6"/>
    <mergeCell ref="UIC6:UID6"/>
    <mergeCell ref="UIE6:UIF6"/>
    <mergeCell ref="UIG6:UIH6"/>
    <mergeCell ref="UII6:UIJ6"/>
    <mergeCell ref="UNA6:UNB6"/>
    <mergeCell ref="UNC6:UND6"/>
    <mergeCell ref="UNE6:UNF6"/>
    <mergeCell ref="UNG6:UNH6"/>
    <mergeCell ref="UNI6:UNJ6"/>
    <mergeCell ref="UNK6:UNL6"/>
    <mergeCell ref="UMO6:UMP6"/>
    <mergeCell ref="UMQ6:UMR6"/>
    <mergeCell ref="UMS6:UMT6"/>
    <mergeCell ref="UMU6:UMV6"/>
    <mergeCell ref="UMW6:UMX6"/>
    <mergeCell ref="UMY6:UMZ6"/>
    <mergeCell ref="UMC6:UMD6"/>
    <mergeCell ref="UME6:UMF6"/>
    <mergeCell ref="UMG6:UMH6"/>
    <mergeCell ref="UMI6:UMJ6"/>
    <mergeCell ref="UMK6:UML6"/>
    <mergeCell ref="UMM6:UMN6"/>
    <mergeCell ref="ULQ6:ULR6"/>
    <mergeCell ref="ULS6:ULT6"/>
    <mergeCell ref="ULU6:ULV6"/>
    <mergeCell ref="ULW6:ULX6"/>
    <mergeCell ref="ULY6:ULZ6"/>
    <mergeCell ref="UMA6:UMB6"/>
    <mergeCell ref="ULE6:ULF6"/>
    <mergeCell ref="ULG6:ULH6"/>
    <mergeCell ref="ULI6:ULJ6"/>
    <mergeCell ref="ULK6:ULL6"/>
    <mergeCell ref="ULM6:ULN6"/>
    <mergeCell ref="ULO6:ULP6"/>
    <mergeCell ref="UKS6:UKT6"/>
    <mergeCell ref="UKU6:UKV6"/>
    <mergeCell ref="UKW6:UKX6"/>
    <mergeCell ref="UKY6:UKZ6"/>
    <mergeCell ref="ULA6:ULB6"/>
    <mergeCell ref="ULC6:ULD6"/>
    <mergeCell ref="UPU6:UPV6"/>
    <mergeCell ref="UPW6:UPX6"/>
    <mergeCell ref="UPY6:UPZ6"/>
    <mergeCell ref="UQA6:UQB6"/>
    <mergeCell ref="UQC6:UQD6"/>
    <mergeCell ref="UQE6:UQF6"/>
    <mergeCell ref="UPI6:UPJ6"/>
    <mergeCell ref="UPK6:UPL6"/>
    <mergeCell ref="UPM6:UPN6"/>
    <mergeCell ref="UPO6:UPP6"/>
    <mergeCell ref="UPQ6:UPR6"/>
    <mergeCell ref="UPS6:UPT6"/>
    <mergeCell ref="UOW6:UOX6"/>
    <mergeCell ref="UOY6:UOZ6"/>
    <mergeCell ref="UPA6:UPB6"/>
    <mergeCell ref="UPC6:UPD6"/>
    <mergeCell ref="UPE6:UPF6"/>
    <mergeCell ref="UPG6:UPH6"/>
    <mergeCell ref="UOK6:UOL6"/>
    <mergeCell ref="UOM6:UON6"/>
    <mergeCell ref="UOO6:UOP6"/>
    <mergeCell ref="UOQ6:UOR6"/>
    <mergeCell ref="UOS6:UOT6"/>
    <mergeCell ref="UOU6:UOV6"/>
    <mergeCell ref="UNY6:UNZ6"/>
    <mergeCell ref="UOA6:UOB6"/>
    <mergeCell ref="UOC6:UOD6"/>
    <mergeCell ref="UOE6:UOF6"/>
    <mergeCell ref="UOG6:UOH6"/>
    <mergeCell ref="UOI6:UOJ6"/>
    <mergeCell ref="UNM6:UNN6"/>
    <mergeCell ref="UNO6:UNP6"/>
    <mergeCell ref="UNQ6:UNR6"/>
    <mergeCell ref="UNS6:UNT6"/>
    <mergeCell ref="UNU6:UNV6"/>
    <mergeCell ref="UNW6:UNX6"/>
    <mergeCell ref="USO6:USP6"/>
    <mergeCell ref="USQ6:USR6"/>
    <mergeCell ref="USS6:UST6"/>
    <mergeCell ref="USU6:USV6"/>
    <mergeCell ref="USW6:USX6"/>
    <mergeCell ref="USY6:USZ6"/>
    <mergeCell ref="USC6:USD6"/>
    <mergeCell ref="USE6:USF6"/>
    <mergeCell ref="USG6:USH6"/>
    <mergeCell ref="USI6:USJ6"/>
    <mergeCell ref="USK6:USL6"/>
    <mergeCell ref="USM6:USN6"/>
    <mergeCell ref="URQ6:URR6"/>
    <mergeCell ref="URS6:URT6"/>
    <mergeCell ref="URU6:URV6"/>
    <mergeCell ref="URW6:URX6"/>
    <mergeCell ref="URY6:URZ6"/>
    <mergeCell ref="USA6:USB6"/>
    <mergeCell ref="URE6:URF6"/>
    <mergeCell ref="URG6:URH6"/>
    <mergeCell ref="URI6:URJ6"/>
    <mergeCell ref="URK6:URL6"/>
    <mergeCell ref="URM6:URN6"/>
    <mergeCell ref="URO6:URP6"/>
    <mergeCell ref="UQS6:UQT6"/>
    <mergeCell ref="UQU6:UQV6"/>
    <mergeCell ref="UQW6:UQX6"/>
    <mergeCell ref="UQY6:UQZ6"/>
    <mergeCell ref="URA6:URB6"/>
    <mergeCell ref="URC6:URD6"/>
    <mergeCell ref="UQG6:UQH6"/>
    <mergeCell ref="UQI6:UQJ6"/>
    <mergeCell ref="UQK6:UQL6"/>
    <mergeCell ref="UQM6:UQN6"/>
    <mergeCell ref="UQO6:UQP6"/>
    <mergeCell ref="UQQ6:UQR6"/>
    <mergeCell ref="UVI6:UVJ6"/>
    <mergeCell ref="UVK6:UVL6"/>
    <mergeCell ref="UVM6:UVN6"/>
    <mergeCell ref="UVO6:UVP6"/>
    <mergeCell ref="UVQ6:UVR6"/>
    <mergeCell ref="UVS6:UVT6"/>
    <mergeCell ref="UUW6:UUX6"/>
    <mergeCell ref="UUY6:UUZ6"/>
    <mergeCell ref="UVA6:UVB6"/>
    <mergeCell ref="UVC6:UVD6"/>
    <mergeCell ref="UVE6:UVF6"/>
    <mergeCell ref="UVG6:UVH6"/>
    <mergeCell ref="UUK6:UUL6"/>
    <mergeCell ref="UUM6:UUN6"/>
    <mergeCell ref="UUO6:UUP6"/>
    <mergeCell ref="UUQ6:UUR6"/>
    <mergeCell ref="UUS6:UUT6"/>
    <mergeCell ref="UUU6:UUV6"/>
    <mergeCell ref="UTY6:UTZ6"/>
    <mergeCell ref="UUA6:UUB6"/>
    <mergeCell ref="UUC6:UUD6"/>
    <mergeCell ref="UUE6:UUF6"/>
    <mergeCell ref="UUG6:UUH6"/>
    <mergeCell ref="UUI6:UUJ6"/>
    <mergeCell ref="UTM6:UTN6"/>
    <mergeCell ref="UTO6:UTP6"/>
    <mergeCell ref="UTQ6:UTR6"/>
    <mergeCell ref="UTS6:UTT6"/>
    <mergeCell ref="UTU6:UTV6"/>
    <mergeCell ref="UTW6:UTX6"/>
    <mergeCell ref="UTA6:UTB6"/>
    <mergeCell ref="UTC6:UTD6"/>
    <mergeCell ref="UTE6:UTF6"/>
    <mergeCell ref="UTG6:UTH6"/>
    <mergeCell ref="UTI6:UTJ6"/>
    <mergeCell ref="UTK6:UTL6"/>
    <mergeCell ref="UYC6:UYD6"/>
    <mergeCell ref="UYE6:UYF6"/>
    <mergeCell ref="UYG6:UYH6"/>
    <mergeCell ref="UYI6:UYJ6"/>
    <mergeCell ref="UYK6:UYL6"/>
    <mergeCell ref="UYM6:UYN6"/>
    <mergeCell ref="UXQ6:UXR6"/>
    <mergeCell ref="UXS6:UXT6"/>
    <mergeCell ref="UXU6:UXV6"/>
    <mergeCell ref="UXW6:UXX6"/>
    <mergeCell ref="UXY6:UXZ6"/>
    <mergeCell ref="UYA6:UYB6"/>
    <mergeCell ref="UXE6:UXF6"/>
    <mergeCell ref="UXG6:UXH6"/>
    <mergeCell ref="UXI6:UXJ6"/>
    <mergeCell ref="UXK6:UXL6"/>
    <mergeCell ref="UXM6:UXN6"/>
    <mergeCell ref="UXO6:UXP6"/>
    <mergeCell ref="UWS6:UWT6"/>
    <mergeCell ref="UWU6:UWV6"/>
    <mergeCell ref="UWW6:UWX6"/>
    <mergeCell ref="UWY6:UWZ6"/>
    <mergeCell ref="UXA6:UXB6"/>
    <mergeCell ref="UXC6:UXD6"/>
    <mergeCell ref="UWG6:UWH6"/>
    <mergeCell ref="UWI6:UWJ6"/>
    <mergeCell ref="UWK6:UWL6"/>
    <mergeCell ref="UWM6:UWN6"/>
    <mergeCell ref="UWO6:UWP6"/>
    <mergeCell ref="UWQ6:UWR6"/>
    <mergeCell ref="UVU6:UVV6"/>
    <mergeCell ref="UVW6:UVX6"/>
    <mergeCell ref="UVY6:UVZ6"/>
    <mergeCell ref="UWA6:UWB6"/>
    <mergeCell ref="UWC6:UWD6"/>
    <mergeCell ref="UWE6:UWF6"/>
    <mergeCell ref="VAW6:VAX6"/>
    <mergeCell ref="VAY6:VAZ6"/>
    <mergeCell ref="VBA6:VBB6"/>
    <mergeCell ref="VBC6:VBD6"/>
    <mergeCell ref="VBE6:VBF6"/>
    <mergeCell ref="VBG6:VBH6"/>
    <mergeCell ref="VAK6:VAL6"/>
    <mergeCell ref="VAM6:VAN6"/>
    <mergeCell ref="VAO6:VAP6"/>
    <mergeCell ref="VAQ6:VAR6"/>
    <mergeCell ref="VAS6:VAT6"/>
    <mergeCell ref="VAU6:VAV6"/>
    <mergeCell ref="UZY6:UZZ6"/>
    <mergeCell ref="VAA6:VAB6"/>
    <mergeCell ref="VAC6:VAD6"/>
    <mergeCell ref="VAE6:VAF6"/>
    <mergeCell ref="VAG6:VAH6"/>
    <mergeCell ref="VAI6:VAJ6"/>
    <mergeCell ref="UZM6:UZN6"/>
    <mergeCell ref="UZO6:UZP6"/>
    <mergeCell ref="UZQ6:UZR6"/>
    <mergeCell ref="UZS6:UZT6"/>
    <mergeCell ref="UZU6:UZV6"/>
    <mergeCell ref="UZW6:UZX6"/>
    <mergeCell ref="UZA6:UZB6"/>
    <mergeCell ref="UZC6:UZD6"/>
    <mergeCell ref="UZE6:UZF6"/>
    <mergeCell ref="UZG6:UZH6"/>
    <mergeCell ref="UZI6:UZJ6"/>
    <mergeCell ref="UZK6:UZL6"/>
    <mergeCell ref="UYO6:UYP6"/>
    <mergeCell ref="UYQ6:UYR6"/>
    <mergeCell ref="UYS6:UYT6"/>
    <mergeCell ref="UYU6:UYV6"/>
    <mergeCell ref="UYW6:UYX6"/>
    <mergeCell ref="UYY6:UYZ6"/>
    <mergeCell ref="VDQ6:VDR6"/>
    <mergeCell ref="VDS6:VDT6"/>
    <mergeCell ref="VDU6:VDV6"/>
    <mergeCell ref="VDW6:VDX6"/>
    <mergeCell ref="VDY6:VDZ6"/>
    <mergeCell ref="VEA6:VEB6"/>
    <mergeCell ref="VDE6:VDF6"/>
    <mergeCell ref="VDG6:VDH6"/>
    <mergeCell ref="VDI6:VDJ6"/>
    <mergeCell ref="VDK6:VDL6"/>
    <mergeCell ref="VDM6:VDN6"/>
    <mergeCell ref="VDO6:VDP6"/>
    <mergeCell ref="VCS6:VCT6"/>
    <mergeCell ref="VCU6:VCV6"/>
    <mergeCell ref="VCW6:VCX6"/>
    <mergeCell ref="VCY6:VCZ6"/>
    <mergeCell ref="VDA6:VDB6"/>
    <mergeCell ref="VDC6:VDD6"/>
    <mergeCell ref="VCG6:VCH6"/>
    <mergeCell ref="VCI6:VCJ6"/>
    <mergeCell ref="VCK6:VCL6"/>
    <mergeCell ref="VCM6:VCN6"/>
    <mergeCell ref="VCO6:VCP6"/>
    <mergeCell ref="VCQ6:VCR6"/>
    <mergeCell ref="VBU6:VBV6"/>
    <mergeCell ref="VBW6:VBX6"/>
    <mergeCell ref="VBY6:VBZ6"/>
    <mergeCell ref="VCA6:VCB6"/>
    <mergeCell ref="VCC6:VCD6"/>
    <mergeCell ref="VCE6:VCF6"/>
    <mergeCell ref="VBI6:VBJ6"/>
    <mergeCell ref="VBK6:VBL6"/>
    <mergeCell ref="VBM6:VBN6"/>
    <mergeCell ref="VBO6:VBP6"/>
    <mergeCell ref="VBQ6:VBR6"/>
    <mergeCell ref="VBS6:VBT6"/>
    <mergeCell ref="VGK6:VGL6"/>
    <mergeCell ref="VGM6:VGN6"/>
    <mergeCell ref="VGO6:VGP6"/>
    <mergeCell ref="VGQ6:VGR6"/>
    <mergeCell ref="VGS6:VGT6"/>
    <mergeCell ref="VGU6:VGV6"/>
    <mergeCell ref="VFY6:VFZ6"/>
    <mergeCell ref="VGA6:VGB6"/>
    <mergeCell ref="VGC6:VGD6"/>
    <mergeCell ref="VGE6:VGF6"/>
    <mergeCell ref="VGG6:VGH6"/>
    <mergeCell ref="VGI6:VGJ6"/>
    <mergeCell ref="VFM6:VFN6"/>
    <mergeCell ref="VFO6:VFP6"/>
    <mergeCell ref="VFQ6:VFR6"/>
    <mergeCell ref="VFS6:VFT6"/>
    <mergeCell ref="VFU6:VFV6"/>
    <mergeCell ref="VFW6:VFX6"/>
    <mergeCell ref="VFA6:VFB6"/>
    <mergeCell ref="VFC6:VFD6"/>
    <mergeCell ref="VFE6:VFF6"/>
    <mergeCell ref="VFG6:VFH6"/>
    <mergeCell ref="VFI6:VFJ6"/>
    <mergeCell ref="VFK6:VFL6"/>
    <mergeCell ref="VEO6:VEP6"/>
    <mergeCell ref="VEQ6:VER6"/>
    <mergeCell ref="VES6:VET6"/>
    <mergeCell ref="VEU6:VEV6"/>
    <mergeCell ref="VEW6:VEX6"/>
    <mergeCell ref="VEY6:VEZ6"/>
    <mergeCell ref="VEC6:VED6"/>
    <mergeCell ref="VEE6:VEF6"/>
    <mergeCell ref="VEG6:VEH6"/>
    <mergeCell ref="VEI6:VEJ6"/>
    <mergeCell ref="VEK6:VEL6"/>
    <mergeCell ref="VEM6:VEN6"/>
    <mergeCell ref="VJE6:VJF6"/>
    <mergeCell ref="VJG6:VJH6"/>
    <mergeCell ref="VJI6:VJJ6"/>
    <mergeCell ref="VJK6:VJL6"/>
    <mergeCell ref="VJM6:VJN6"/>
    <mergeCell ref="VJO6:VJP6"/>
    <mergeCell ref="VIS6:VIT6"/>
    <mergeCell ref="VIU6:VIV6"/>
    <mergeCell ref="VIW6:VIX6"/>
    <mergeCell ref="VIY6:VIZ6"/>
    <mergeCell ref="VJA6:VJB6"/>
    <mergeCell ref="VJC6:VJD6"/>
    <mergeCell ref="VIG6:VIH6"/>
    <mergeCell ref="VII6:VIJ6"/>
    <mergeCell ref="VIK6:VIL6"/>
    <mergeCell ref="VIM6:VIN6"/>
    <mergeCell ref="VIO6:VIP6"/>
    <mergeCell ref="VIQ6:VIR6"/>
    <mergeCell ref="VHU6:VHV6"/>
    <mergeCell ref="VHW6:VHX6"/>
    <mergeCell ref="VHY6:VHZ6"/>
    <mergeCell ref="VIA6:VIB6"/>
    <mergeCell ref="VIC6:VID6"/>
    <mergeCell ref="VIE6:VIF6"/>
    <mergeCell ref="VHI6:VHJ6"/>
    <mergeCell ref="VHK6:VHL6"/>
    <mergeCell ref="VHM6:VHN6"/>
    <mergeCell ref="VHO6:VHP6"/>
    <mergeCell ref="VHQ6:VHR6"/>
    <mergeCell ref="VHS6:VHT6"/>
    <mergeCell ref="VGW6:VGX6"/>
    <mergeCell ref="VGY6:VGZ6"/>
    <mergeCell ref="VHA6:VHB6"/>
    <mergeCell ref="VHC6:VHD6"/>
    <mergeCell ref="VHE6:VHF6"/>
    <mergeCell ref="VHG6:VHH6"/>
    <mergeCell ref="VLY6:VLZ6"/>
    <mergeCell ref="VMA6:VMB6"/>
    <mergeCell ref="VMC6:VMD6"/>
    <mergeCell ref="VME6:VMF6"/>
    <mergeCell ref="VMG6:VMH6"/>
    <mergeCell ref="VMI6:VMJ6"/>
    <mergeCell ref="VLM6:VLN6"/>
    <mergeCell ref="VLO6:VLP6"/>
    <mergeCell ref="VLQ6:VLR6"/>
    <mergeCell ref="VLS6:VLT6"/>
    <mergeCell ref="VLU6:VLV6"/>
    <mergeCell ref="VLW6:VLX6"/>
    <mergeCell ref="VLA6:VLB6"/>
    <mergeCell ref="VLC6:VLD6"/>
    <mergeCell ref="VLE6:VLF6"/>
    <mergeCell ref="VLG6:VLH6"/>
    <mergeCell ref="VLI6:VLJ6"/>
    <mergeCell ref="VLK6:VLL6"/>
    <mergeCell ref="VKO6:VKP6"/>
    <mergeCell ref="VKQ6:VKR6"/>
    <mergeCell ref="VKS6:VKT6"/>
    <mergeCell ref="VKU6:VKV6"/>
    <mergeCell ref="VKW6:VKX6"/>
    <mergeCell ref="VKY6:VKZ6"/>
    <mergeCell ref="VKC6:VKD6"/>
    <mergeCell ref="VKE6:VKF6"/>
    <mergeCell ref="VKG6:VKH6"/>
    <mergeCell ref="VKI6:VKJ6"/>
    <mergeCell ref="VKK6:VKL6"/>
    <mergeCell ref="VKM6:VKN6"/>
    <mergeCell ref="VJQ6:VJR6"/>
    <mergeCell ref="VJS6:VJT6"/>
    <mergeCell ref="VJU6:VJV6"/>
    <mergeCell ref="VJW6:VJX6"/>
    <mergeCell ref="VJY6:VJZ6"/>
    <mergeCell ref="VKA6:VKB6"/>
    <mergeCell ref="VOS6:VOT6"/>
    <mergeCell ref="VOU6:VOV6"/>
    <mergeCell ref="VOW6:VOX6"/>
    <mergeCell ref="VOY6:VOZ6"/>
    <mergeCell ref="VPA6:VPB6"/>
    <mergeCell ref="VPC6:VPD6"/>
    <mergeCell ref="VOG6:VOH6"/>
    <mergeCell ref="VOI6:VOJ6"/>
    <mergeCell ref="VOK6:VOL6"/>
    <mergeCell ref="VOM6:VON6"/>
    <mergeCell ref="VOO6:VOP6"/>
    <mergeCell ref="VOQ6:VOR6"/>
    <mergeCell ref="VNU6:VNV6"/>
    <mergeCell ref="VNW6:VNX6"/>
    <mergeCell ref="VNY6:VNZ6"/>
    <mergeCell ref="VOA6:VOB6"/>
    <mergeCell ref="VOC6:VOD6"/>
    <mergeCell ref="VOE6:VOF6"/>
    <mergeCell ref="VNI6:VNJ6"/>
    <mergeCell ref="VNK6:VNL6"/>
    <mergeCell ref="VNM6:VNN6"/>
    <mergeCell ref="VNO6:VNP6"/>
    <mergeCell ref="VNQ6:VNR6"/>
    <mergeCell ref="VNS6:VNT6"/>
    <mergeCell ref="VMW6:VMX6"/>
    <mergeCell ref="VMY6:VMZ6"/>
    <mergeCell ref="VNA6:VNB6"/>
    <mergeCell ref="VNC6:VND6"/>
    <mergeCell ref="VNE6:VNF6"/>
    <mergeCell ref="VNG6:VNH6"/>
    <mergeCell ref="VMK6:VML6"/>
    <mergeCell ref="VMM6:VMN6"/>
    <mergeCell ref="VMO6:VMP6"/>
    <mergeCell ref="VMQ6:VMR6"/>
    <mergeCell ref="VMS6:VMT6"/>
    <mergeCell ref="VMU6:VMV6"/>
    <mergeCell ref="VRM6:VRN6"/>
    <mergeCell ref="VRO6:VRP6"/>
    <mergeCell ref="VRQ6:VRR6"/>
    <mergeCell ref="VRS6:VRT6"/>
    <mergeCell ref="VRU6:VRV6"/>
    <mergeCell ref="VRW6:VRX6"/>
    <mergeCell ref="VRA6:VRB6"/>
    <mergeCell ref="VRC6:VRD6"/>
    <mergeCell ref="VRE6:VRF6"/>
    <mergeCell ref="VRG6:VRH6"/>
    <mergeCell ref="VRI6:VRJ6"/>
    <mergeCell ref="VRK6:VRL6"/>
    <mergeCell ref="VQO6:VQP6"/>
    <mergeCell ref="VQQ6:VQR6"/>
    <mergeCell ref="VQS6:VQT6"/>
    <mergeCell ref="VQU6:VQV6"/>
    <mergeCell ref="VQW6:VQX6"/>
    <mergeCell ref="VQY6:VQZ6"/>
    <mergeCell ref="VQC6:VQD6"/>
    <mergeCell ref="VQE6:VQF6"/>
    <mergeCell ref="VQG6:VQH6"/>
    <mergeCell ref="VQI6:VQJ6"/>
    <mergeCell ref="VQK6:VQL6"/>
    <mergeCell ref="VQM6:VQN6"/>
    <mergeCell ref="VPQ6:VPR6"/>
    <mergeCell ref="VPS6:VPT6"/>
    <mergeCell ref="VPU6:VPV6"/>
    <mergeCell ref="VPW6:VPX6"/>
    <mergeCell ref="VPY6:VPZ6"/>
    <mergeCell ref="VQA6:VQB6"/>
    <mergeCell ref="VPE6:VPF6"/>
    <mergeCell ref="VPG6:VPH6"/>
    <mergeCell ref="VPI6:VPJ6"/>
    <mergeCell ref="VPK6:VPL6"/>
    <mergeCell ref="VPM6:VPN6"/>
    <mergeCell ref="VPO6:VPP6"/>
    <mergeCell ref="VUG6:VUH6"/>
    <mergeCell ref="VUI6:VUJ6"/>
    <mergeCell ref="VUK6:VUL6"/>
    <mergeCell ref="VUM6:VUN6"/>
    <mergeCell ref="VUO6:VUP6"/>
    <mergeCell ref="VUQ6:VUR6"/>
    <mergeCell ref="VTU6:VTV6"/>
    <mergeCell ref="VTW6:VTX6"/>
    <mergeCell ref="VTY6:VTZ6"/>
    <mergeCell ref="VUA6:VUB6"/>
    <mergeCell ref="VUC6:VUD6"/>
    <mergeCell ref="VUE6:VUF6"/>
    <mergeCell ref="VTI6:VTJ6"/>
    <mergeCell ref="VTK6:VTL6"/>
    <mergeCell ref="VTM6:VTN6"/>
    <mergeCell ref="VTO6:VTP6"/>
    <mergeCell ref="VTQ6:VTR6"/>
    <mergeCell ref="VTS6:VTT6"/>
    <mergeCell ref="VSW6:VSX6"/>
    <mergeCell ref="VSY6:VSZ6"/>
    <mergeCell ref="VTA6:VTB6"/>
    <mergeCell ref="VTC6:VTD6"/>
    <mergeCell ref="VTE6:VTF6"/>
    <mergeCell ref="VTG6:VTH6"/>
    <mergeCell ref="VSK6:VSL6"/>
    <mergeCell ref="VSM6:VSN6"/>
    <mergeCell ref="VSO6:VSP6"/>
    <mergeCell ref="VSQ6:VSR6"/>
    <mergeCell ref="VSS6:VST6"/>
    <mergeCell ref="VSU6:VSV6"/>
    <mergeCell ref="VRY6:VRZ6"/>
    <mergeCell ref="VSA6:VSB6"/>
    <mergeCell ref="VSC6:VSD6"/>
    <mergeCell ref="VSE6:VSF6"/>
    <mergeCell ref="VSG6:VSH6"/>
    <mergeCell ref="VSI6:VSJ6"/>
    <mergeCell ref="VXA6:VXB6"/>
    <mergeCell ref="VXC6:VXD6"/>
    <mergeCell ref="VXE6:VXF6"/>
    <mergeCell ref="VXG6:VXH6"/>
    <mergeCell ref="VXI6:VXJ6"/>
    <mergeCell ref="VXK6:VXL6"/>
    <mergeCell ref="VWO6:VWP6"/>
    <mergeCell ref="VWQ6:VWR6"/>
    <mergeCell ref="VWS6:VWT6"/>
    <mergeCell ref="VWU6:VWV6"/>
    <mergeCell ref="VWW6:VWX6"/>
    <mergeCell ref="VWY6:VWZ6"/>
    <mergeCell ref="VWC6:VWD6"/>
    <mergeCell ref="VWE6:VWF6"/>
    <mergeCell ref="VWG6:VWH6"/>
    <mergeCell ref="VWI6:VWJ6"/>
    <mergeCell ref="VWK6:VWL6"/>
    <mergeCell ref="VWM6:VWN6"/>
    <mergeCell ref="VVQ6:VVR6"/>
    <mergeCell ref="VVS6:VVT6"/>
    <mergeCell ref="VVU6:VVV6"/>
    <mergeCell ref="VVW6:VVX6"/>
    <mergeCell ref="VVY6:VVZ6"/>
    <mergeCell ref="VWA6:VWB6"/>
    <mergeCell ref="VVE6:VVF6"/>
    <mergeCell ref="VVG6:VVH6"/>
    <mergeCell ref="VVI6:VVJ6"/>
    <mergeCell ref="VVK6:VVL6"/>
    <mergeCell ref="VVM6:VVN6"/>
    <mergeCell ref="VVO6:VVP6"/>
    <mergeCell ref="VUS6:VUT6"/>
    <mergeCell ref="VUU6:VUV6"/>
    <mergeCell ref="VUW6:VUX6"/>
    <mergeCell ref="VUY6:VUZ6"/>
    <mergeCell ref="VVA6:VVB6"/>
    <mergeCell ref="VVC6:VVD6"/>
    <mergeCell ref="VZU6:VZV6"/>
    <mergeCell ref="VZW6:VZX6"/>
    <mergeCell ref="VZY6:VZZ6"/>
    <mergeCell ref="WAA6:WAB6"/>
    <mergeCell ref="WAC6:WAD6"/>
    <mergeCell ref="WAE6:WAF6"/>
    <mergeCell ref="VZI6:VZJ6"/>
    <mergeCell ref="VZK6:VZL6"/>
    <mergeCell ref="VZM6:VZN6"/>
    <mergeCell ref="VZO6:VZP6"/>
    <mergeCell ref="VZQ6:VZR6"/>
    <mergeCell ref="VZS6:VZT6"/>
    <mergeCell ref="VYW6:VYX6"/>
    <mergeCell ref="VYY6:VYZ6"/>
    <mergeCell ref="VZA6:VZB6"/>
    <mergeCell ref="VZC6:VZD6"/>
    <mergeCell ref="VZE6:VZF6"/>
    <mergeCell ref="VZG6:VZH6"/>
    <mergeCell ref="VYK6:VYL6"/>
    <mergeCell ref="VYM6:VYN6"/>
    <mergeCell ref="VYO6:VYP6"/>
    <mergeCell ref="VYQ6:VYR6"/>
    <mergeCell ref="VYS6:VYT6"/>
    <mergeCell ref="VYU6:VYV6"/>
    <mergeCell ref="VXY6:VXZ6"/>
    <mergeCell ref="VYA6:VYB6"/>
    <mergeCell ref="VYC6:VYD6"/>
    <mergeCell ref="VYE6:VYF6"/>
    <mergeCell ref="VYG6:VYH6"/>
    <mergeCell ref="VYI6:VYJ6"/>
    <mergeCell ref="VXM6:VXN6"/>
    <mergeCell ref="VXO6:VXP6"/>
    <mergeCell ref="VXQ6:VXR6"/>
    <mergeCell ref="VXS6:VXT6"/>
    <mergeCell ref="VXU6:VXV6"/>
    <mergeCell ref="VXW6:VXX6"/>
    <mergeCell ref="WCO6:WCP6"/>
    <mergeCell ref="WCQ6:WCR6"/>
    <mergeCell ref="WCS6:WCT6"/>
    <mergeCell ref="WCU6:WCV6"/>
    <mergeCell ref="WCW6:WCX6"/>
    <mergeCell ref="WCY6:WCZ6"/>
    <mergeCell ref="WCC6:WCD6"/>
    <mergeCell ref="WCE6:WCF6"/>
    <mergeCell ref="WCG6:WCH6"/>
    <mergeCell ref="WCI6:WCJ6"/>
    <mergeCell ref="WCK6:WCL6"/>
    <mergeCell ref="WCM6:WCN6"/>
    <mergeCell ref="WBQ6:WBR6"/>
    <mergeCell ref="WBS6:WBT6"/>
    <mergeCell ref="WBU6:WBV6"/>
    <mergeCell ref="WBW6:WBX6"/>
    <mergeCell ref="WBY6:WBZ6"/>
    <mergeCell ref="WCA6:WCB6"/>
    <mergeCell ref="WBE6:WBF6"/>
    <mergeCell ref="WBG6:WBH6"/>
    <mergeCell ref="WBI6:WBJ6"/>
    <mergeCell ref="WBK6:WBL6"/>
    <mergeCell ref="WBM6:WBN6"/>
    <mergeCell ref="WBO6:WBP6"/>
    <mergeCell ref="WAS6:WAT6"/>
    <mergeCell ref="WAU6:WAV6"/>
    <mergeCell ref="WAW6:WAX6"/>
    <mergeCell ref="WAY6:WAZ6"/>
    <mergeCell ref="WBA6:WBB6"/>
    <mergeCell ref="WBC6:WBD6"/>
    <mergeCell ref="WAG6:WAH6"/>
    <mergeCell ref="WAI6:WAJ6"/>
    <mergeCell ref="WAK6:WAL6"/>
    <mergeCell ref="WAM6:WAN6"/>
    <mergeCell ref="WAO6:WAP6"/>
    <mergeCell ref="WAQ6:WAR6"/>
    <mergeCell ref="WFI6:WFJ6"/>
    <mergeCell ref="WFK6:WFL6"/>
    <mergeCell ref="WFM6:WFN6"/>
    <mergeCell ref="WFO6:WFP6"/>
    <mergeCell ref="WFQ6:WFR6"/>
    <mergeCell ref="WFS6:WFT6"/>
    <mergeCell ref="WEW6:WEX6"/>
    <mergeCell ref="WEY6:WEZ6"/>
    <mergeCell ref="WFA6:WFB6"/>
    <mergeCell ref="WFC6:WFD6"/>
    <mergeCell ref="WFE6:WFF6"/>
    <mergeCell ref="WFG6:WFH6"/>
    <mergeCell ref="WEK6:WEL6"/>
    <mergeCell ref="WEM6:WEN6"/>
    <mergeCell ref="WEO6:WEP6"/>
    <mergeCell ref="WEQ6:WER6"/>
    <mergeCell ref="WES6:WET6"/>
    <mergeCell ref="WEU6:WEV6"/>
    <mergeCell ref="WDY6:WDZ6"/>
    <mergeCell ref="WEA6:WEB6"/>
    <mergeCell ref="WEC6:WED6"/>
    <mergeCell ref="WEE6:WEF6"/>
    <mergeCell ref="WEG6:WEH6"/>
    <mergeCell ref="WEI6:WEJ6"/>
    <mergeCell ref="WDM6:WDN6"/>
    <mergeCell ref="WDO6:WDP6"/>
    <mergeCell ref="WDQ6:WDR6"/>
    <mergeCell ref="WDS6:WDT6"/>
    <mergeCell ref="WDU6:WDV6"/>
    <mergeCell ref="WDW6:WDX6"/>
    <mergeCell ref="WDA6:WDB6"/>
    <mergeCell ref="WDC6:WDD6"/>
    <mergeCell ref="WDE6:WDF6"/>
    <mergeCell ref="WDG6:WDH6"/>
    <mergeCell ref="WDI6:WDJ6"/>
    <mergeCell ref="WDK6:WDL6"/>
    <mergeCell ref="WIC6:WID6"/>
    <mergeCell ref="WIE6:WIF6"/>
    <mergeCell ref="WIG6:WIH6"/>
    <mergeCell ref="WII6:WIJ6"/>
    <mergeCell ref="WIK6:WIL6"/>
    <mergeCell ref="WIM6:WIN6"/>
    <mergeCell ref="WHQ6:WHR6"/>
    <mergeCell ref="WHS6:WHT6"/>
    <mergeCell ref="WHU6:WHV6"/>
    <mergeCell ref="WHW6:WHX6"/>
    <mergeCell ref="WHY6:WHZ6"/>
    <mergeCell ref="WIA6:WIB6"/>
    <mergeCell ref="WHE6:WHF6"/>
    <mergeCell ref="WHG6:WHH6"/>
    <mergeCell ref="WHI6:WHJ6"/>
    <mergeCell ref="WHK6:WHL6"/>
    <mergeCell ref="WHM6:WHN6"/>
    <mergeCell ref="WHO6:WHP6"/>
    <mergeCell ref="WGS6:WGT6"/>
    <mergeCell ref="WGU6:WGV6"/>
    <mergeCell ref="WGW6:WGX6"/>
    <mergeCell ref="WGY6:WGZ6"/>
    <mergeCell ref="WHA6:WHB6"/>
    <mergeCell ref="WHC6:WHD6"/>
    <mergeCell ref="WGG6:WGH6"/>
    <mergeCell ref="WGI6:WGJ6"/>
    <mergeCell ref="WGK6:WGL6"/>
    <mergeCell ref="WGM6:WGN6"/>
    <mergeCell ref="WGO6:WGP6"/>
    <mergeCell ref="WGQ6:WGR6"/>
    <mergeCell ref="WFU6:WFV6"/>
    <mergeCell ref="WFW6:WFX6"/>
    <mergeCell ref="WFY6:WFZ6"/>
    <mergeCell ref="WGA6:WGB6"/>
    <mergeCell ref="WGC6:WGD6"/>
    <mergeCell ref="WGE6:WGF6"/>
    <mergeCell ref="WKW6:WKX6"/>
    <mergeCell ref="WKY6:WKZ6"/>
    <mergeCell ref="WLA6:WLB6"/>
    <mergeCell ref="WLC6:WLD6"/>
    <mergeCell ref="WLE6:WLF6"/>
    <mergeCell ref="WLG6:WLH6"/>
    <mergeCell ref="WKK6:WKL6"/>
    <mergeCell ref="WKM6:WKN6"/>
    <mergeCell ref="WKO6:WKP6"/>
    <mergeCell ref="WKQ6:WKR6"/>
    <mergeCell ref="WKS6:WKT6"/>
    <mergeCell ref="WKU6:WKV6"/>
    <mergeCell ref="WJY6:WJZ6"/>
    <mergeCell ref="WKA6:WKB6"/>
    <mergeCell ref="WKC6:WKD6"/>
    <mergeCell ref="WKE6:WKF6"/>
    <mergeCell ref="WKG6:WKH6"/>
    <mergeCell ref="WKI6:WKJ6"/>
    <mergeCell ref="WJM6:WJN6"/>
    <mergeCell ref="WJO6:WJP6"/>
    <mergeCell ref="WJQ6:WJR6"/>
    <mergeCell ref="WJS6:WJT6"/>
    <mergeCell ref="WJU6:WJV6"/>
    <mergeCell ref="WJW6:WJX6"/>
    <mergeCell ref="WJA6:WJB6"/>
    <mergeCell ref="WJC6:WJD6"/>
    <mergeCell ref="WJE6:WJF6"/>
    <mergeCell ref="WJG6:WJH6"/>
    <mergeCell ref="WJI6:WJJ6"/>
    <mergeCell ref="WJK6:WJL6"/>
    <mergeCell ref="WIO6:WIP6"/>
    <mergeCell ref="WIQ6:WIR6"/>
    <mergeCell ref="WIS6:WIT6"/>
    <mergeCell ref="WIU6:WIV6"/>
    <mergeCell ref="WIW6:WIX6"/>
    <mergeCell ref="WIY6:WIZ6"/>
    <mergeCell ref="WNQ6:WNR6"/>
    <mergeCell ref="WNS6:WNT6"/>
    <mergeCell ref="WNU6:WNV6"/>
    <mergeCell ref="WNW6:WNX6"/>
    <mergeCell ref="WNY6:WNZ6"/>
    <mergeCell ref="WOA6:WOB6"/>
    <mergeCell ref="WNE6:WNF6"/>
    <mergeCell ref="WNG6:WNH6"/>
    <mergeCell ref="WNI6:WNJ6"/>
    <mergeCell ref="WNK6:WNL6"/>
    <mergeCell ref="WNM6:WNN6"/>
    <mergeCell ref="WNO6:WNP6"/>
    <mergeCell ref="WMS6:WMT6"/>
    <mergeCell ref="WMU6:WMV6"/>
    <mergeCell ref="WMW6:WMX6"/>
    <mergeCell ref="WMY6:WMZ6"/>
    <mergeCell ref="WNA6:WNB6"/>
    <mergeCell ref="WNC6:WND6"/>
    <mergeCell ref="WMG6:WMH6"/>
    <mergeCell ref="WMI6:WMJ6"/>
    <mergeCell ref="WMK6:WML6"/>
    <mergeCell ref="WMM6:WMN6"/>
    <mergeCell ref="WMO6:WMP6"/>
    <mergeCell ref="WMQ6:WMR6"/>
    <mergeCell ref="WLU6:WLV6"/>
    <mergeCell ref="WLW6:WLX6"/>
    <mergeCell ref="WLY6:WLZ6"/>
    <mergeCell ref="WMA6:WMB6"/>
    <mergeCell ref="WMC6:WMD6"/>
    <mergeCell ref="WME6:WMF6"/>
    <mergeCell ref="WLI6:WLJ6"/>
    <mergeCell ref="WLK6:WLL6"/>
    <mergeCell ref="WLM6:WLN6"/>
    <mergeCell ref="WLO6:WLP6"/>
    <mergeCell ref="WLQ6:WLR6"/>
    <mergeCell ref="WLS6:WLT6"/>
    <mergeCell ref="WQK6:WQL6"/>
    <mergeCell ref="WQM6:WQN6"/>
    <mergeCell ref="WQO6:WQP6"/>
    <mergeCell ref="WQQ6:WQR6"/>
    <mergeCell ref="WQS6:WQT6"/>
    <mergeCell ref="WQU6:WQV6"/>
    <mergeCell ref="WPY6:WPZ6"/>
    <mergeCell ref="WQA6:WQB6"/>
    <mergeCell ref="WQC6:WQD6"/>
    <mergeCell ref="WQE6:WQF6"/>
    <mergeCell ref="WQG6:WQH6"/>
    <mergeCell ref="WQI6:WQJ6"/>
    <mergeCell ref="WPM6:WPN6"/>
    <mergeCell ref="WPO6:WPP6"/>
    <mergeCell ref="WPQ6:WPR6"/>
    <mergeCell ref="WPS6:WPT6"/>
    <mergeCell ref="WPU6:WPV6"/>
    <mergeCell ref="WPW6:WPX6"/>
    <mergeCell ref="WPA6:WPB6"/>
    <mergeCell ref="WPC6:WPD6"/>
    <mergeCell ref="WPE6:WPF6"/>
    <mergeCell ref="WPG6:WPH6"/>
    <mergeCell ref="WPI6:WPJ6"/>
    <mergeCell ref="WPK6:WPL6"/>
    <mergeCell ref="WOO6:WOP6"/>
    <mergeCell ref="WOQ6:WOR6"/>
    <mergeCell ref="WOS6:WOT6"/>
    <mergeCell ref="WOU6:WOV6"/>
    <mergeCell ref="WOW6:WOX6"/>
    <mergeCell ref="WOY6:WOZ6"/>
    <mergeCell ref="WOC6:WOD6"/>
    <mergeCell ref="WOE6:WOF6"/>
    <mergeCell ref="WOG6:WOH6"/>
    <mergeCell ref="WOI6:WOJ6"/>
    <mergeCell ref="WOK6:WOL6"/>
    <mergeCell ref="WOM6:WON6"/>
    <mergeCell ref="WTE6:WTF6"/>
    <mergeCell ref="WTG6:WTH6"/>
    <mergeCell ref="WTI6:WTJ6"/>
    <mergeCell ref="WTK6:WTL6"/>
    <mergeCell ref="WTM6:WTN6"/>
    <mergeCell ref="WTO6:WTP6"/>
    <mergeCell ref="WSS6:WST6"/>
    <mergeCell ref="WSU6:WSV6"/>
    <mergeCell ref="WSW6:WSX6"/>
    <mergeCell ref="WSY6:WSZ6"/>
    <mergeCell ref="WTA6:WTB6"/>
    <mergeCell ref="WTC6:WTD6"/>
    <mergeCell ref="WSG6:WSH6"/>
    <mergeCell ref="WSI6:WSJ6"/>
    <mergeCell ref="WSK6:WSL6"/>
    <mergeCell ref="WSM6:WSN6"/>
    <mergeCell ref="WSO6:WSP6"/>
    <mergeCell ref="WSQ6:WSR6"/>
    <mergeCell ref="WRU6:WRV6"/>
    <mergeCell ref="WRW6:WRX6"/>
    <mergeCell ref="WRY6:WRZ6"/>
    <mergeCell ref="WSA6:WSB6"/>
    <mergeCell ref="WSC6:WSD6"/>
    <mergeCell ref="WSE6:WSF6"/>
    <mergeCell ref="WRI6:WRJ6"/>
    <mergeCell ref="WRK6:WRL6"/>
    <mergeCell ref="WRM6:WRN6"/>
    <mergeCell ref="WRO6:WRP6"/>
    <mergeCell ref="WRQ6:WRR6"/>
    <mergeCell ref="WRS6:WRT6"/>
    <mergeCell ref="WQW6:WQX6"/>
    <mergeCell ref="WQY6:WQZ6"/>
    <mergeCell ref="WRA6:WRB6"/>
    <mergeCell ref="WRC6:WRD6"/>
    <mergeCell ref="WRE6:WRF6"/>
    <mergeCell ref="WRG6:WRH6"/>
    <mergeCell ref="WVY6:WVZ6"/>
    <mergeCell ref="WWA6:WWB6"/>
    <mergeCell ref="WWC6:WWD6"/>
    <mergeCell ref="WWE6:WWF6"/>
    <mergeCell ref="WWG6:WWH6"/>
    <mergeCell ref="WWI6:WWJ6"/>
    <mergeCell ref="WVM6:WVN6"/>
    <mergeCell ref="WVO6:WVP6"/>
    <mergeCell ref="WVQ6:WVR6"/>
    <mergeCell ref="WVS6:WVT6"/>
    <mergeCell ref="WVU6:WVV6"/>
    <mergeCell ref="WVW6:WVX6"/>
    <mergeCell ref="WVA6:WVB6"/>
    <mergeCell ref="WVC6:WVD6"/>
    <mergeCell ref="WVE6:WVF6"/>
    <mergeCell ref="WVG6:WVH6"/>
    <mergeCell ref="WVI6:WVJ6"/>
    <mergeCell ref="WVK6:WVL6"/>
    <mergeCell ref="WUO6:WUP6"/>
    <mergeCell ref="WUQ6:WUR6"/>
    <mergeCell ref="WUS6:WUT6"/>
    <mergeCell ref="WUU6:WUV6"/>
    <mergeCell ref="WUW6:WUX6"/>
    <mergeCell ref="WUY6:WUZ6"/>
    <mergeCell ref="WUC6:WUD6"/>
    <mergeCell ref="WUE6:WUF6"/>
    <mergeCell ref="WUG6:WUH6"/>
    <mergeCell ref="WUI6:WUJ6"/>
    <mergeCell ref="WUK6:WUL6"/>
    <mergeCell ref="WUM6:WUN6"/>
    <mergeCell ref="WTQ6:WTR6"/>
    <mergeCell ref="WTS6:WTT6"/>
    <mergeCell ref="WTU6:WTV6"/>
    <mergeCell ref="WTW6:WTX6"/>
    <mergeCell ref="WTY6:WTZ6"/>
    <mergeCell ref="WUA6:WUB6"/>
    <mergeCell ref="WZM6:WZN6"/>
    <mergeCell ref="WZO6:WZP6"/>
    <mergeCell ref="WYS6:WYT6"/>
    <mergeCell ref="WYU6:WYV6"/>
    <mergeCell ref="WYW6:WYX6"/>
    <mergeCell ref="WYY6:WYZ6"/>
    <mergeCell ref="WZA6:WZB6"/>
    <mergeCell ref="WZC6:WZD6"/>
    <mergeCell ref="WYG6:WYH6"/>
    <mergeCell ref="WYI6:WYJ6"/>
    <mergeCell ref="WYK6:WYL6"/>
    <mergeCell ref="WYM6:WYN6"/>
    <mergeCell ref="WYO6:WYP6"/>
    <mergeCell ref="WYQ6:WYR6"/>
    <mergeCell ref="WXU6:WXV6"/>
    <mergeCell ref="WXW6:WXX6"/>
    <mergeCell ref="WXY6:WXZ6"/>
    <mergeCell ref="WYA6:WYB6"/>
    <mergeCell ref="WYC6:WYD6"/>
    <mergeCell ref="WYE6:WYF6"/>
    <mergeCell ref="WXI6:WXJ6"/>
    <mergeCell ref="WXK6:WXL6"/>
    <mergeCell ref="WXM6:WXN6"/>
    <mergeCell ref="WXO6:WXP6"/>
    <mergeCell ref="WXQ6:WXR6"/>
    <mergeCell ref="WXS6:WXT6"/>
    <mergeCell ref="WWW6:WWX6"/>
    <mergeCell ref="WWY6:WWZ6"/>
    <mergeCell ref="WXA6:WXB6"/>
    <mergeCell ref="WXC6:WXD6"/>
    <mergeCell ref="WXE6:WXF6"/>
    <mergeCell ref="WXG6:WXH6"/>
    <mergeCell ref="WWK6:WWL6"/>
    <mergeCell ref="WWM6:WWN6"/>
    <mergeCell ref="WWO6:WWP6"/>
    <mergeCell ref="WWQ6:WWR6"/>
    <mergeCell ref="WWS6:WWT6"/>
    <mergeCell ref="WWU6:WWV6"/>
    <mergeCell ref="XDU6:XDV6"/>
    <mergeCell ref="XDW6:XDX6"/>
    <mergeCell ref="XDY6:XDZ6"/>
    <mergeCell ref="XEA6:XEB6"/>
    <mergeCell ref="XEC6:XED6"/>
    <mergeCell ref="A12:B12"/>
    <mergeCell ref="XDI6:XDJ6"/>
    <mergeCell ref="XDK6:XDL6"/>
    <mergeCell ref="XDM6:XDN6"/>
    <mergeCell ref="XDO6:XDP6"/>
    <mergeCell ref="XDQ6:XDR6"/>
    <mergeCell ref="XDS6:XDT6"/>
    <mergeCell ref="XCW6:XCX6"/>
    <mergeCell ref="XCY6:XCZ6"/>
    <mergeCell ref="XDA6:XDB6"/>
    <mergeCell ref="XDC6:XDD6"/>
    <mergeCell ref="XDE6:XDF6"/>
    <mergeCell ref="XDG6:XDH6"/>
    <mergeCell ref="XCK6:XCL6"/>
    <mergeCell ref="XCM6:XCN6"/>
    <mergeCell ref="XCO6:XCP6"/>
    <mergeCell ref="XCQ6:XCR6"/>
    <mergeCell ref="XCS6:XCT6"/>
    <mergeCell ref="XCU6:XCV6"/>
    <mergeCell ref="XBY6:XBZ6"/>
    <mergeCell ref="XCA6:XCB6"/>
    <mergeCell ref="XCC6:XCD6"/>
    <mergeCell ref="XCE6:XCF6"/>
    <mergeCell ref="XCG6:XCH6"/>
    <mergeCell ref="XCI6:XCJ6"/>
    <mergeCell ref="XBM6:XBN6"/>
    <mergeCell ref="XBO6:XBP6"/>
    <mergeCell ref="XBQ6:XBR6"/>
    <mergeCell ref="XBS6:XBT6"/>
    <mergeCell ref="XBU6:XBV6"/>
    <mergeCell ref="XBW6:XBX6"/>
    <mergeCell ref="XBA6:XBB6"/>
    <mergeCell ref="XBC6:XBD6"/>
    <mergeCell ref="XBE6:XBF6"/>
    <mergeCell ref="XBG6:XBH6"/>
    <mergeCell ref="XBI6:XBJ6"/>
    <mergeCell ref="XBK6:XBL6"/>
    <mergeCell ref="XAO6:XAP6"/>
    <mergeCell ref="XAQ6:XAR6"/>
    <mergeCell ref="XAS6:XAT6"/>
    <mergeCell ref="XAU6:XAV6"/>
    <mergeCell ref="XAW6:XAX6"/>
    <mergeCell ref="XAY6:XAZ6"/>
    <mergeCell ref="XAC6:XAD6"/>
    <mergeCell ref="XAE6:XAF6"/>
    <mergeCell ref="XAG6:XAH6"/>
    <mergeCell ref="XAI6:XAJ6"/>
    <mergeCell ref="XAK6:XAL6"/>
    <mergeCell ref="XAM6:XAN6"/>
    <mergeCell ref="WZQ6:WZR6"/>
    <mergeCell ref="WZS6:WZT6"/>
    <mergeCell ref="WZU6:WZV6"/>
    <mergeCell ref="WZW6:WZX6"/>
    <mergeCell ref="WZY6:WZZ6"/>
    <mergeCell ref="XAA6:XAB6"/>
    <mergeCell ref="WZE6:WZF6"/>
    <mergeCell ref="WZG6:WZH6"/>
    <mergeCell ref="WZI6:WZJ6"/>
    <mergeCell ref="WZK6:WZL6"/>
    <mergeCell ref="BK13:BL13"/>
    <mergeCell ref="BM13:BN13"/>
    <mergeCell ref="BO13:BP13"/>
    <mergeCell ref="AS13:AT13"/>
    <mergeCell ref="AU13:AV13"/>
    <mergeCell ref="AW13:AX13"/>
    <mergeCell ref="AY13:AZ13"/>
    <mergeCell ref="BA13:BB13"/>
    <mergeCell ref="BC13:BD13"/>
    <mergeCell ref="AG13:AH13"/>
    <mergeCell ref="AI13:AJ13"/>
    <mergeCell ref="AK13:AL13"/>
    <mergeCell ref="AM13:AN13"/>
    <mergeCell ref="AO13:AP13"/>
    <mergeCell ref="AQ13:AR13"/>
    <mergeCell ref="U13:V13"/>
    <mergeCell ref="W13:X13"/>
    <mergeCell ref="Y13:Z13"/>
    <mergeCell ref="AA13:AB13"/>
    <mergeCell ref="AC13:AD13"/>
    <mergeCell ref="AE13:AF13"/>
    <mergeCell ref="EW13:EX13"/>
    <mergeCell ref="EY13:EZ13"/>
    <mergeCell ref="FA13:FB13"/>
    <mergeCell ref="FC13:FD13"/>
    <mergeCell ref="FE13:FF13"/>
    <mergeCell ref="FG13:FH13"/>
    <mergeCell ref="EK13:EL13"/>
    <mergeCell ref="EM13:EN13"/>
    <mergeCell ref="EO13:EP13"/>
    <mergeCell ref="EQ13:ER13"/>
    <mergeCell ref="ES13:ET13"/>
    <mergeCell ref="EU13:EV13"/>
    <mergeCell ref="DY13:DZ13"/>
    <mergeCell ref="EA13:EB13"/>
    <mergeCell ref="EC13:ED13"/>
    <mergeCell ref="EE13:EF13"/>
    <mergeCell ref="EG13:EH13"/>
    <mergeCell ref="EI13:EJ13"/>
    <mergeCell ref="DM13:DN13"/>
    <mergeCell ref="DO13:DP13"/>
    <mergeCell ref="DQ13:DR13"/>
    <mergeCell ref="DS13:DT13"/>
    <mergeCell ref="DU13:DV13"/>
    <mergeCell ref="DW13:DX13"/>
    <mergeCell ref="DA13:DB13"/>
    <mergeCell ref="DC13:DD13"/>
    <mergeCell ref="DE13:DF13"/>
    <mergeCell ref="DG13:DH13"/>
    <mergeCell ref="DI13:DJ13"/>
    <mergeCell ref="DK13:DL13"/>
    <mergeCell ref="CO13:CP13"/>
    <mergeCell ref="CQ13:CR13"/>
    <mergeCell ref="CS13:CT13"/>
    <mergeCell ref="CU13:CV13"/>
    <mergeCell ref="CW13:CX13"/>
    <mergeCell ref="CY13:CZ13"/>
    <mergeCell ref="HQ13:HR13"/>
    <mergeCell ref="HS13:HT13"/>
    <mergeCell ref="HU13:HV13"/>
    <mergeCell ref="HW13:HX13"/>
    <mergeCell ref="HY13:HZ13"/>
    <mergeCell ref="IA13:IB13"/>
    <mergeCell ref="HE13:HF13"/>
    <mergeCell ref="HG13:HH13"/>
    <mergeCell ref="HI13:HJ13"/>
    <mergeCell ref="HK13:HL13"/>
    <mergeCell ref="HM13:HN13"/>
    <mergeCell ref="HO13:HP13"/>
    <mergeCell ref="GS13:GT13"/>
    <mergeCell ref="GU13:GV13"/>
    <mergeCell ref="GW13:GX13"/>
    <mergeCell ref="GY13:GZ13"/>
    <mergeCell ref="HA13:HB13"/>
    <mergeCell ref="HC13:HD13"/>
    <mergeCell ref="GG13:GH13"/>
    <mergeCell ref="GI13:GJ13"/>
    <mergeCell ref="GK13:GL13"/>
    <mergeCell ref="GM13:GN13"/>
    <mergeCell ref="GO13:GP13"/>
    <mergeCell ref="GQ13:GR13"/>
    <mergeCell ref="FU13:FV13"/>
    <mergeCell ref="FW13:FX13"/>
    <mergeCell ref="FY13:FZ13"/>
    <mergeCell ref="GA13:GB13"/>
    <mergeCell ref="GC13:GD13"/>
    <mergeCell ref="GE13:GF13"/>
    <mergeCell ref="FI13:FJ13"/>
    <mergeCell ref="FK13:FL13"/>
    <mergeCell ref="FM13:FN13"/>
    <mergeCell ref="FO13:FP13"/>
    <mergeCell ref="FQ13:FR13"/>
    <mergeCell ref="FS13:FT13"/>
    <mergeCell ref="KK13:KL13"/>
    <mergeCell ref="KM13:KN13"/>
    <mergeCell ref="KO13:KP13"/>
    <mergeCell ref="KQ13:KR13"/>
    <mergeCell ref="KS13:KT13"/>
    <mergeCell ref="KU13:KV13"/>
    <mergeCell ref="JY13:JZ13"/>
    <mergeCell ref="KA13:KB13"/>
    <mergeCell ref="KC13:KD13"/>
    <mergeCell ref="KE13:KF13"/>
    <mergeCell ref="KG13:KH13"/>
    <mergeCell ref="KI13:KJ13"/>
    <mergeCell ref="JM13:JN13"/>
    <mergeCell ref="JO13:JP13"/>
    <mergeCell ref="JQ13:JR13"/>
    <mergeCell ref="JS13:JT13"/>
    <mergeCell ref="JU13:JV13"/>
    <mergeCell ref="JW13:JX13"/>
    <mergeCell ref="JA13:JB13"/>
    <mergeCell ref="JC13:JD13"/>
    <mergeCell ref="JE13:JF13"/>
    <mergeCell ref="JG13:JH13"/>
    <mergeCell ref="JI13:JJ13"/>
    <mergeCell ref="JK13:JL13"/>
    <mergeCell ref="IO13:IP13"/>
    <mergeCell ref="IQ13:IR13"/>
    <mergeCell ref="IS13:IT13"/>
    <mergeCell ref="IU13:IV13"/>
    <mergeCell ref="IW13:IX13"/>
    <mergeCell ref="IY13:IZ13"/>
    <mergeCell ref="IC13:ID13"/>
    <mergeCell ref="IE13:IF13"/>
    <mergeCell ref="IG13:IH13"/>
    <mergeCell ref="II13:IJ13"/>
    <mergeCell ref="IK13:IL13"/>
    <mergeCell ref="IM13:IN13"/>
    <mergeCell ref="NE13:NF13"/>
    <mergeCell ref="NG13:NH13"/>
    <mergeCell ref="NI13:NJ13"/>
    <mergeCell ref="NK13:NL13"/>
    <mergeCell ref="NM13:NN13"/>
    <mergeCell ref="NO13:NP13"/>
    <mergeCell ref="MS13:MT13"/>
    <mergeCell ref="MU13:MV13"/>
    <mergeCell ref="MW13:MX13"/>
    <mergeCell ref="MY13:MZ13"/>
    <mergeCell ref="NA13:NB13"/>
    <mergeCell ref="NC13:ND13"/>
    <mergeCell ref="MG13:MH13"/>
    <mergeCell ref="MI13:MJ13"/>
    <mergeCell ref="MK13:ML13"/>
    <mergeCell ref="MM13:MN13"/>
    <mergeCell ref="MO13:MP13"/>
    <mergeCell ref="MQ13:MR13"/>
    <mergeCell ref="LU13:LV13"/>
    <mergeCell ref="LW13:LX13"/>
    <mergeCell ref="LY13:LZ13"/>
    <mergeCell ref="MA13:MB13"/>
    <mergeCell ref="MC13:MD13"/>
    <mergeCell ref="ME13:MF13"/>
    <mergeCell ref="LI13:LJ13"/>
    <mergeCell ref="LK13:LL13"/>
    <mergeCell ref="LM13:LN13"/>
    <mergeCell ref="LO13:LP13"/>
    <mergeCell ref="LQ13:LR13"/>
    <mergeCell ref="LS13:LT13"/>
    <mergeCell ref="KW13:KX13"/>
    <mergeCell ref="KY13:KZ13"/>
    <mergeCell ref="LA13:LB13"/>
    <mergeCell ref="LC13:LD13"/>
    <mergeCell ref="LE13:LF13"/>
    <mergeCell ref="LG13:LH13"/>
    <mergeCell ref="PY13:PZ13"/>
    <mergeCell ref="QA13:QB13"/>
    <mergeCell ref="QC13:QD13"/>
    <mergeCell ref="QE13:QF13"/>
    <mergeCell ref="QG13:QH13"/>
    <mergeCell ref="QI13:QJ13"/>
    <mergeCell ref="PM13:PN13"/>
    <mergeCell ref="PO13:PP13"/>
    <mergeCell ref="PQ13:PR13"/>
    <mergeCell ref="PS13:PT13"/>
    <mergeCell ref="PU13:PV13"/>
    <mergeCell ref="PW13:PX13"/>
    <mergeCell ref="PA13:PB13"/>
    <mergeCell ref="PC13:PD13"/>
    <mergeCell ref="PE13:PF13"/>
    <mergeCell ref="PG13:PH13"/>
    <mergeCell ref="PI13:PJ13"/>
    <mergeCell ref="PK13:PL13"/>
    <mergeCell ref="OO13:OP13"/>
    <mergeCell ref="OQ13:OR13"/>
    <mergeCell ref="OS13:OT13"/>
    <mergeCell ref="OU13:OV13"/>
    <mergeCell ref="OW13:OX13"/>
    <mergeCell ref="OY13:OZ13"/>
    <mergeCell ref="OC13:OD13"/>
    <mergeCell ref="OE13:OF13"/>
    <mergeCell ref="OG13:OH13"/>
    <mergeCell ref="OI13:OJ13"/>
    <mergeCell ref="OK13:OL13"/>
    <mergeCell ref="OM13:ON13"/>
    <mergeCell ref="NQ13:NR13"/>
    <mergeCell ref="NS13:NT13"/>
    <mergeCell ref="NU13:NV13"/>
    <mergeCell ref="NW13:NX13"/>
    <mergeCell ref="NY13:NZ13"/>
    <mergeCell ref="OA13:OB13"/>
    <mergeCell ref="SS13:ST13"/>
    <mergeCell ref="SU13:SV13"/>
    <mergeCell ref="SW13:SX13"/>
    <mergeCell ref="SY13:SZ13"/>
    <mergeCell ref="TA13:TB13"/>
    <mergeCell ref="TC13:TD13"/>
    <mergeCell ref="SG13:SH13"/>
    <mergeCell ref="SI13:SJ13"/>
    <mergeCell ref="SK13:SL13"/>
    <mergeCell ref="SM13:SN13"/>
    <mergeCell ref="SO13:SP13"/>
    <mergeCell ref="SQ13:SR13"/>
    <mergeCell ref="RU13:RV13"/>
    <mergeCell ref="RW13:RX13"/>
    <mergeCell ref="RY13:RZ13"/>
    <mergeCell ref="SA13:SB13"/>
    <mergeCell ref="SC13:SD13"/>
    <mergeCell ref="SE13:SF13"/>
    <mergeCell ref="RI13:RJ13"/>
    <mergeCell ref="RK13:RL13"/>
    <mergeCell ref="RM13:RN13"/>
    <mergeCell ref="RO13:RP13"/>
    <mergeCell ref="RQ13:RR13"/>
    <mergeCell ref="RS13:RT13"/>
    <mergeCell ref="QW13:QX13"/>
    <mergeCell ref="QY13:QZ13"/>
    <mergeCell ref="RA13:RB13"/>
    <mergeCell ref="RC13:RD13"/>
    <mergeCell ref="RE13:RF13"/>
    <mergeCell ref="RG13:RH13"/>
    <mergeCell ref="QK13:QL13"/>
    <mergeCell ref="QM13:QN13"/>
    <mergeCell ref="QO13:QP13"/>
    <mergeCell ref="QQ13:QR13"/>
    <mergeCell ref="QS13:QT13"/>
    <mergeCell ref="QU13:QV13"/>
    <mergeCell ref="VM13:VN13"/>
    <mergeCell ref="VO13:VP13"/>
    <mergeCell ref="VQ13:VR13"/>
    <mergeCell ref="VS13:VT13"/>
    <mergeCell ref="VU13:VV13"/>
    <mergeCell ref="VW13:VX13"/>
    <mergeCell ref="VA13:VB13"/>
    <mergeCell ref="VC13:VD13"/>
    <mergeCell ref="VE13:VF13"/>
    <mergeCell ref="VG13:VH13"/>
    <mergeCell ref="VI13:VJ13"/>
    <mergeCell ref="VK13:VL13"/>
    <mergeCell ref="UO13:UP13"/>
    <mergeCell ref="UQ13:UR13"/>
    <mergeCell ref="US13:UT13"/>
    <mergeCell ref="UU13:UV13"/>
    <mergeCell ref="UW13:UX13"/>
    <mergeCell ref="UY13:UZ13"/>
    <mergeCell ref="UC13:UD13"/>
    <mergeCell ref="UE13:UF13"/>
    <mergeCell ref="UG13:UH13"/>
    <mergeCell ref="UI13:UJ13"/>
    <mergeCell ref="UK13:UL13"/>
    <mergeCell ref="UM13:UN13"/>
    <mergeCell ref="TQ13:TR13"/>
    <mergeCell ref="TS13:TT13"/>
    <mergeCell ref="TU13:TV13"/>
    <mergeCell ref="TW13:TX13"/>
    <mergeCell ref="TY13:TZ13"/>
    <mergeCell ref="UA13:UB13"/>
    <mergeCell ref="TE13:TF13"/>
    <mergeCell ref="TG13:TH13"/>
    <mergeCell ref="TI13:TJ13"/>
    <mergeCell ref="TK13:TL13"/>
    <mergeCell ref="TM13:TN13"/>
    <mergeCell ref="TO13:TP13"/>
    <mergeCell ref="YG13:YH13"/>
    <mergeCell ref="YI13:YJ13"/>
    <mergeCell ref="YK13:YL13"/>
    <mergeCell ref="YM13:YN13"/>
    <mergeCell ref="YO13:YP13"/>
    <mergeCell ref="YQ13:YR13"/>
    <mergeCell ref="XU13:XV13"/>
    <mergeCell ref="XW13:XX13"/>
    <mergeCell ref="XY13:XZ13"/>
    <mergeCell ref="YA13:YB13"/>
    <mergeCell ref="YC13:YD13"/>
    <mergeCell ref="YE13:YF13"/>
    <mergeCell ref="XI13:XJ13"/>
    <mergeCell ref="XK13:XL13"/>
    <mergeCell ref="XM13:XN13"/>
    <mergeCell ref="XO13:XP13"/>
    <mergeCell ref="XQ13:XR13"/>
    <mergeCell ref="XS13:XT13"/>
    <mergeCell ref="WW13:WX13"/>
    <mergeCell ref="WY13:WZ13"/>
    <mergeCell ref="XA13:XB13"/>
    <mergeCell ref="XC13:XD13"/>
    <mergeCell ref="XE13:XF13"/>
    <mergeCell ref="XG13:XH13"/>
    <mergeCell ref="WK13:WL13"/>
    <mergeCell ref="WM13:WN13"/>
    <mergeCell ref="WO13:WP13"/>
    <mergeCell ref="WQ13:WR13"/>
    <mergeCell ref="WS13:WT13"/>
    <mergeCell ref="WU13:WV13"/>
    <mergeCell ref="VY13:VZ13"/>
    <mergeCell ref="WA13:WB13"/>
    <mergeCell ref="WC13:WD13"/>
    <mergeCell ref="WE13:WF13"/>
    <mergeCell ref="WG13:WH13"/>
    <mergeCell ref="WI13:WJ13"/>
    <mergeCell ref="ABA13:ABB13"/>
    <mergeCell ref="ABC13:ABD13"/>
    <mergeCell ref="ABE13:ABF13"/>
    <mergeCell ref="ABG13:ABH13"/>
    <mergeCell ref="ABI13:ABJ13"/>
    <mergeCell ref="ABK13:ABL13"/>
    <mergeCell ref="AAO13:AAP13"/>
    <mergeCell ref="AAQ13:AAR13"/>
    <mergeCell ref="AAS13:AAT13"/>
    <mergeCell ref="AAU13:AAV13"/>
    <mergeCell ref="AAW13:AAX13"/>
    <mergeCell ref="AAY13:AAZ13"/>
    <mergeCell ref="AAC13:AAD13"/>
    <mergeCell ref="AAE13:AAF13"/>
    <mergeCell ref="AAG13:AAH13"/>
    <mergeCell ref="AAI13:AAJ13"/>
    <mergeCell ref="AAK13:AAL13"/>
    <mergeCell ref="AAM13:AAN13"/>
    <mergeCell ref="ZQ13:ZR13"/>
    <mergeCell ref="ZS13:ZT13"/>
    <mergeCell ref="ZU13:ZV13"/>
    <mergeCell ref="ZW13:ZX13"/>
    <mergeCell ref="ZY13:ZZ13"/>
    <mergeCell ref="AAA13:AAB13"/>
    <mergeCell ref="ZE13:ZF13"/>
    <mergeCell ref="ZG13:ZH13"/>
    <mergeCell ref="ZI13:ZJ13"/>
    <mergeCell ref="ZK13:ZL13"/>
    <mergeCell ref="ZM13:ZN13"/>
    <mergeCell ref="ZO13:ZP13"/>
    <mergeCell ref="YS13:YT13"/>
    <mergeCell ref="YU13:YV13"/>
    <mergeCell ref="YW13:YX13"/>
    <mergeCell ref="YY13:YZ13"/>
    <mergeCell ref="ZA13:ZB13"/>
    <mergeCell ref="ZC13:ZD13"/>
    <mergeCell ref="ADU13:ADV13"/>
    <mergeCell ref="ADW13:ADX13"/>
    <mergeCell ref="ADY13:ADZ13"/>
    <mergeCell ref="AEA13:AEB13"/>
    <mergeCell ref="AEC13:AED13"/>
    <mergeCell ref="AEE13:AEF13"/>
    <mergeCell ref="ADI13:ADJ13"/>
    <mergeCell ref="ADK13:ADL13"/>
    <mergeCell ref="ADM13:ADN13"/>
    <mergeCell ref="ADO13:ADP13"/>
    <mergeCell ref="ADQ13:ADR13"/>
    <mergeCell ref="ADS13:ADT13"/>
    <mergeCell ref="ACW13:ACX13"/>
    <mergeCell ref="ACY13:ACZ13"/>
    <mergeCell ref="ADA13:ADB13"/>
    <mergeCell ref="ADC13:ADD13"/>
    <mergeCell ref="ADE13:ADF13"/>
    <mergeCell ref="ADG13:ADH13"/>
    <mergeCell ref="ACK13:ACL13"/>
    <mergeCell ref="ACM13:ACN13"/>
    <mergeCell ref="ACO13:ACP13"/>
    <mergeCell ref="ACQ13:ACR13"/>
    <mergeCell ref="ACS13:ACT13"/>
    <mergeCell ref="ACU13:ACV13"/>
    <mergeCell ref="ABY13:ABZ13"/>
    <mergeCell ref="ACA13:ACB13"/>
    <mergeCell ref="ACC13:ACD13"/>
    <mergeCell ref="ACE13:ACF13"/>
    <mergeCell ref="ACG13:ACH13"/>
    <mergeCell ref="ACI13:ACJ13"/>
    <mergeCell ref="ABM13:ABN13"/>
    <mergeCell ref="ABO13:ABP13"/>
    <mergeCell ref="ABQ13:ABR13"/>
    <mergeCell ref="ABS13:ABT13"/>
    <mergeCell ref="ABU13:ABV13"/>
    <mergeCell ref="ABW13:ABX13"/>
    <mergeCell ref="AGO13:AGP13"/>
    <mergeCell ref="AGQ13:AGR13"/>
    <mergeCell ref="AGS13:AGT13"/>
    <mergeCell ref="AGU13:AGV13"/>
    <mergeCell ref="AGW13:AGX13"/>
    <mergeCell ref="AGY13:AGZ13"/>
    <mergeCell ref="AGC13:AGD13"/>
    <mergeCell ref="AGE13:AGF13"/>
    <mergeCell ref="AGG13:AGH13"/>
    <mergeCell ref="AGI13:AGJ13"/>
    <mergeCell ref="AGK13:AGL13"/>
    <mergeCell ref="AGM13:AGN13"/>
    <mergeCell ref="AFQ13:AFR13"/>
    <mergeCell ref="AFS13:AFT13"/>
    <mergeCell ref="AFU13:AFV13"/>
    <mergeCell ref="AFW13:AFX13"/>
    <mergeCell ref="AFY13:AFZ13"/>
    <mergeCell ref="AGA13:AGB13"/>
    <mergeCell ref="AFE13:AFF13"/>
    <mergeCell ref="AFG13:AFH13"/>
    <mergeCell ref="AFI13:AFJ13"/>
    <mergeCell ref="AFK13:AFL13"/>
    <mergeCell ref="AFM13:AFN13"/>
    <mergeCell ref="AFO13:AFP13"/>
    <mergeCell ref="AES13:AET13"/>
    <mergeCell ref="AEU13:AEV13"/>
    <mergeCell ref="AEW13:AEX13"/>
    <mergeCell ref="AEY13:AEZ13"/>
    <mergeCell ref="AFA13:AFB13"/>
    <mergeCell ref="AFC13:AFD13"/>
    <mergeCell ref="AEG13:AEH13"/>
    <mergeCell ref="AEI13:AEJ13"/>
    <mergeCell ref="AEK13:AEL13"/>
    <mergeCell ref="AEM13:AEN13"/>
    <mergeCell ref="AEO13:AEP13"/>
    <mergeCell ref="AEQ13:AER13"/>
    <mergeCell ref="AJI13:AJJ13"/>
    <mergeCell ref="AJK13:AJL13"/>
    <mergeCell ref="AJM13:AJN13"/>
    <mergeCell ref="AJO13:AJP13"/>
    <mergeCell ref="AJQ13:AJR13"/>
    <mergeCell ref="AJS13:AJT13"/>
    <mergeCell ref="AIW13:AIX13"/>
    <mergeCell ref="AIY13:AIZ13"/>
    <mergeCell ref="AJA13:AJB13"/>
    <mergeCell ref="AJC13:AJD13"/>
    <mergeCell ref="AJE13:AJF13"/>
    <mergeCell ref="AJG13:AJH13"/>
    <mergeCell ref="AIK13:AIL13"/>
    <mergeCell ref="AIM13:AIN13"/>
    <mergeCell ref="AIO13:AIP13"/>
    <mergeCell ref="AIQ13:AIR13"/>
    <mergeCell ref="AIS13:AIT13"/>
    <mergeCell ref="AIU13:AIV13"/>
    <mergeCell ref="AHY13:AHZ13"/>
    <mergeCell ref="AIA13:AIB13"/>
    <mergeCell ref="AIC13:AID13"/>
    <mergeCell ref="AIE13:AIF13"/>
    <mergeCell ref="AIG13:AIH13"/>
    <mergeCell ref="AII13:AIJ13"/>
    <mergeCell ref="AHM13:AHN13"/>
    <mergeCell ref="AHO13:AHP13"/>
    <mergeCell ref="AHQ13:AHR13"/>
    <mergeCell ref="AHS13:AHT13"/>
    <mergeCell ref="AHU13:AHV13"/>
    <mergeCell ref="AHW13:AHX13"/>
    <mergeCell ref="AHA13:AHB13"/>
    <mergeCell ref="AHC13:AHD13"/>
    <mergeCell ref="AHE13:AHF13"/>
    <mergeCell ref="AHG13:AHH13"/>
    <mergeCell ref="AHI13:AHJ13"/>
    <mergeCell ref="AHK13:AHL13"/>
    <mergeCell ref="AMC13:AMD13"/>
    <mergeCell ref="AME13:AMF13"/>
    <mergeCell ref="AMG13:AMH13"/>
    <mergeCell ref="AMI13:AMJ13"/>
    <mergeCell ref="AMK13:AML13"/>
    <mergeCell ref="AMM13:AMN13"/>
    <mergeCell ref="ALQ13:ALR13"/>
    <mergeCell ref="ALS13:ALT13"/>
    <mergeCell ref="ALU13:ALV13"/>
    <mergeCell ref="ALW13:ALX13"/>
    <mergeCell ref="ALY13:ALZ13"/>
    <mergeCell ref="AMA13:AMB13"/>
    <mergeCell ref="ALE13:ALF13"/>
    <mergeCell ref="ALG13:ALH13"/>
    <mergeCell ref="ALI13:ALJ13"/>
    <mergeCell ref="ALK13:ALL13"/>
    <mergeCell ref="ALM13:ALN13"/>
    <mergeCell ref="ALO13:ALP13"/>
    <mergeCell ref="AKS13:AKT13"/>
    <mergeCell ref="AKU13:AKV13"/>
    <mergeCell ref="AKW13:AKX13"/>
    <mergeCell ref="AKY13:AKZ13"/>
    <mergeCell ref="ALA13:ALB13"/>
    <mergeCell ref="ALC13:ALD13"/>
    <mergeCell ref="AKG13:AKH13"/>
    <mergeCell ref="AKI13:AKJ13"/>
    <mergeCell ref="AKK13:AKL13"/>
    <mergeCell ref="AKM13:AKN13"/>
    <mergeCell ref="AKO13:AKP13"/>
    <mergeCell ref="AKQ13:AKR13"/>
    <mergeCell ref="AJU13:AJV13"/>
    <mergeCell ref="AJW13:AJX13"/>
    <mergeCell ref="AJY13:AJZ13"/>
    <mergeCell ref="AKA13:AKB13"/>
    <mergeCell ref="AKC13:AKD13"/>
    <mergeCell ref="AKE13:AKF13"/>
    <mergeCell ref="AOW13:AOX13"/>
    <mergeCell ref="AOY13:AOZ13"/>
    <mergeCell ref="APA13:APB13"/>
    <mergeCell ref="APC13:APD13"/>
    <mergeCell ref="APE13:APF13"/>
    <mergeCell ref="APG13:APH13"/>
    <mergeCell ref="AOK13:AOL13"/>
    <mergeCell ref="AOM13:AON13"/>
    <mergeCell ref="AOO13:AOP13"/>
    <mergeCell ref="AOQ13:AOR13"/>
    <mergeCell ref="AOS13:AOT13"/>
    <mergeCell ref="AOU13:AOV13"/>
    <mergeCell ref="ANY13:ANZ13"/>
    <mergeCell ref="AOA13:AOB13"/>
    <mergeCell ref="AOC13:AOD13"/>
    <mergeCell ref="AOE13:AOF13"/>
    <mergeCell ref="AOG13:AOH13"/>
    <mergeCell ref="AOI13:AOJ13"/>
    <mergeCell ref="ANM13:ANN13"/>
    <mergeCell ref="ANO13:ANP13"/>
    <mergeCell ref="ANQ13:ANR13"/>
    <mergeCell ref="ANS13:ANT13"/>
    <mergeCell ref="ANU13:ANV13"/>
    <mergeCell ref="ANW13:ANX13"/>
    <mergeCell ref="ANA13:ANB13"/>
    <mergeCell ref="ANC13:AND13"/>
    <mergeCell ref="ANE13:ANF13"/>
    <mergeCell ref="ANG13:ANH13"/>
    <mergeCell ref="ANI13:ANJ13"/>
    <mergeCell ref="ANK13:ANL13"/>
    <mergeCell ref="AMO13:AMP13"/>
    <mergeCell ref="AMQ13:AMR13"/>
    <mergeCell ref="AMS13:AMT13"/>
    <mergeCell ref="AMU13:AMV13"/>
    <mergeCell ref="AMW13:AMX13"/>
    <mergeCell ref="AMY13:AMZ13"/>
    <mergeCell ref="ARQ13:ARR13"/>
    <mergeCell ref="ARS13:ART13"/>
    <mergeCell ref="ARU13:ARV13"/>
    <mergeCell ref="ARW13:ARX13"/>
    <mergeCell ref="ARY13:ARZ13"/>
    <mergeCell ref="ASA13:ASB13"/>
    <mergeCell ref="ARE13:ARF13"/>
    <mergeCell ref="ARG13:ARH13"/>
    <mergeCell ref="ARI13:ARJ13"/>
    <mergeCell ref="ARK13:ARL13"/>
    <mergeCell ref="ARM13:ARN13"/>
    <mergeCell ref="ARO13:ARP13"/>
    <mergeCell ref="AQS13:AQT13"/>
    <mergeCell ref="AQU13:AQV13"/>
    <mergeCell ref="AQW13:AQX13"/>
    <mergeCell ref="AQY13:AQZ13"/>
    <mergeCell ref="ARA13:ARB13"/>
    <mergeCell ref="ARC13:ARD13"/>
    <mergeCell ref="AQG13:AQH13"/>
    <mergeCell ref="AQI13:AQJ13"/>
    <mergeCell ref="AQK13:AQL13"/>
    <mergeCell ref="AQM13:AQN13"/>
    <mergeCell ref="AQO13:AQP13"/>
    <mergeCell ref="AQQ13:AQR13"/>
    <mergeCell ref="APU13:APV13"/>
    <mergeCell ref="APW13:APX13"/>
    <mergeCell ref="APY13:APZ13"/>
    <mergeCell ref="AQA13:AQB13"/>
    <mergeCell ref="AQC13:AQD13"/>
    <mergeCell ref="AQE13:AQF13"/>
    <mergeCell ref="API13:APJ13"/>
    <mergeCell ref="APK13:APL13"/>
    <mergeCell ref="APM13:APN13"/>
    <mergeCell ref="APO13:APP13"/>
    <mergeCell ref="APQ13:APR13"/>
    <mergeCell ref="APS13:APT13"/>
    <mergeCell ref="AUK13:AUL13"/>
    <mergeCell ref="AUM13:AUN13"/>
    <mergeCell ref="AUO13:AUP13"/>
    <mergeCell ref="AUQ13:AUR13"/>
    <mergeCell ref="AUS13:AUT13"/>
    <mergeCell ref="AUU13:AUV13"/>
    <mergeCell ref="ATY13:ATZ13"/>
    <mergeCell ref="AUA13:AUB13"/>
    <mergeCell ref="AUC13:AUD13"/>
    <mergeCell ref="AUE13:AUF13"/>
    <mergeCell ref="AUG13:AUH13"/>
    <mergeCell ref="AUI13:AUJ13"/>
    <mergeCell ref="ATM13:ATN13"/>
    <mergeCell ref="ATO13:ATP13"/>
    <mergeCell ref="ATQ13:ATR13"/>
    <mergeCell ref="ATS13:ATT13"/>
    <mergeCell ref="ATU13:ATV13"/>
    <mergeCell ref="ATW13:ATX13"/>
    <mergeCell ref="ATA13:ATB13"/>
    <mergeCell ref="ATC13:ATD13"/>
    <mergeCell ref="ATE13:ATF13"/>
    <mergeCell ref="ATG13:ATH13"/>
    <mergeCell ref="ATI13:ATJ13"/>
    <mergeCell ref="ATK13:ATL13"/>
    <mergeCell ref="ASO13:ASP13"/>
    <mergeCell ref="ASQ13:ASR13"/>
    <mergeCell ref="ASS13:AST13"/>
    <mergeCell ref="ASU13:ASV13"/>
    <mergeCell ref="ASW13:ASX13"/>
    <mergeCell ref="ASY13:ASZ13"/>
    <mergeCell ref="ASC13:ASD13"/>
    <mergeCell ref="ASE13:ASF13"/>
    <mergeCell ref="ASG13:ASH13"/>
    <mergeCell ref="ASI13:ASJ13"/>
    <mergeCell ref="ASK13:ASL13"/>
    <mergeCell ref="ASM13:ASN13"/>
    <mergeCell ref="AXE13:AXF13"/>
    <mergeCell ref="AXG13:AXH13"/>
    <mergeCell ref="AXI13:AXJ13"/>
    <mergeCell ref="AXK13:AXL13"/>
    <mergeCell ref="AXM13:AXN13"/>
    <mergeCell ref="AXO13:AXP13"/>
    <mergeCell ref="AWS13:AWT13"/>
    <mergeCell ref="AWU13:AWV13"/>
    <mergeCell ref="AWW13:AWX13"/>
    <mergeCell ref="AWY13:AWZ13"/>
    <mergeCell ref="AXA13:AXB13"/>
    <mergeCell ref="AXC13:AXD13"/>
    <mergeCell ref="AWG13:AWH13"/>
    <mergeCell ref="AWI13:AWJ13"/>
    <mergeCell ref="AWK13:AWL13"/>
    <mergeCell ref="AWM13:AWN13"/>
    <mergeCell ref="AWO13:AWP13"/>
    <mergeCell ref="AWQ13:AWR13"/>
    <mergeCell ref="AVU13:AVV13"/>
    <mergeCell ref="AVW13:AVX13"/>
    <mergeCell ref="AVY13:AVZ13"/>
    <mergeCell ref="AWA13:AWB13"/>
    <mergeCell ref="AWC13:AWD13"/>
    <mergeCell ref="AWE13:AWF13"/>
    <mergeCell ref="AVI13:AVJ13"/>
    <mergeCell ref="AVK13:AVL13"/>
    <mergeCell ref="AVM13:AVN13"/>
    <mergeCell ref="AVO13:AVP13"/>
    <mergeCell ref="AVQ13:AVR13"/>
    <mergeCell ref="AVS13:AVT13"/>
    <mergeCell ref="AUW13:AUX13"/>
    <mergeCell ref="AUY13:AUZ13"/>
    <mergeCell ref="AVA13:AVB13"/>
    <mergeCell ref="AVC13:AVD13"/>
    <mergeCell ref="AVE13:AVF13"/>
    <mergeCell ref="AVG13:AVH13"/>
    <mergeCell ref="AZY13:AZZ13"/>
    <mergeCell ref="BAA13:BAB13"/>
    <mergeCell ref="BAC13:BAD13"/>
    <mergeCell ref="BAE13:BAF13"/>
    <mergeCell ref="BAG13:BAH13"/>
    <mergeCell ref="BAI13:BAJ13"/>
    <mergeCell ref="AZM13:AZN13"/>
    <mergeCell ref="AZO13:AZP13"/>
    <mergeCell ref="AZQ13:AZR13"/>
    <mergeCell ref="AZS13:AZT13"/>
    <mergeCell ref="AZU13:AZV13"/>
    <mergeCell ref="AZW13:AZX13"/>
    <mergeCell ref="AZA13:AZB13"/>
    <mergeCell ref="AZC13:AZD13"/>
    <mergeCell ref="AZE13:AZF13"/>
    <mergeCell ref="AZG13:AZH13"/>
    <mergeCell ref="AZI13:AZJ13"/>
    <mergeCell ref="AZK13:AZL13"/>
    <mergeCell ref="AYO13:AYP13"/>
    <mergeCell ref="AYQ13:AYR13"/>
    <mergeCell ref="AYS13:AYT13"/>
    <mergeCell ref="AYU13:AYV13"/>
    <mergeCell ref="AYW13:AYX13"/>
    <mergeCell ref="AYY13:AYZ13"/>
    <mergeCell ref="AYC13:AYD13"/>
    <mergeCell ref="AYE13:AYF13"/>
    <mergeCell ref="AYG13:AYH13"/>
    <mergeCell ref="AYI13:AYJ13"/>
    <mergeCell ref="AYK13:AYL13"/>
    <mergeCell ref="AYM13:AYN13"/>
    <mergeCell ref="AXQ13:AXR13"/>
    <mergeCell ref="AXS13:AXT13"/>
    <mergeCell ref="AXU13:AXV13"/>
    <mergeCell ref="AXW13:AXX13"/>
    <mergeCell ref="AXY13:AXZ13"/>
    <mergeCell ref="AYA13:AYB13"/>
    <mergeCell ref="BCS13:BCT13"/>
    <mergeCell ref="BCU13:BCV13"/>
    <mergeCell ref="BCW13:BCX13"/>
    <mergeCell ref="BCY13:BCZ13"/>
    <mergeCell ref="BDA13:BDB13"/>
    <mergeCell ref="BDC13:BDD13"/>
    <mergeCell ref="BCG13:BCH13"/>
    <mergeCell ref="BCI13:BCJ13"/>
    <mergeCell ref="BCK13:BCL13"/>
    <mergeCell ref="BCM13:BCN13"/>
    <mergeCell ref="BCO13:BCP13"/>
    <mergeCell ref="BCQ13:BCR13"/>
    <mergeCell ref="BBU13:BBV13"/>
    <mergeCell ref="BBW13:BBX13"/>
    <mergeCell ref="BBY13:BBZ13"/>
    <mergeCell ref="BCA13:BCB13"/>
    <mergeCell ref="BCC13:BCD13"/>
    <mergeCell ref="BCE13:BCF13"/>
    <mergeCell ref="BBI13:BBJ13"/>
    <mergeCell ref="BBK13:BBL13"/>
    <mergeCell ref="BBM13:BBN13"/>
    <mergeCell ref="BBO13:BBP13"/>
    <mergeCell ref="BBQ13:BBR13"/>
    <mergeCell ref="BBS13:BBT13"/>
    <mergeCell ref="BAW13:BAX13"/>
    <mergeCell ref="BAY13:BAZ13"/>
    <mergeCell ref="BBA13:BBB13"/>
    <mergeCell ref="BBC13:BBD13"/>
    <mergeCell ref="BBE13:BBF13"/>
    <mergeCell ref="BBG13:BBH13"/>
    <mergeCell ref="BAK13:BAL13"/>
    <mergeCell ref="BAM13:BAN13"/>
    <mergeCell ref="BAO13:BAP13"/>
    <mergeCell ref="BAQ13:BAR13"/>
    <mergeCell ref="BAS13:BAT13"/>
    <mergeCell ref="BAU13:BAV13"/>
    <mergeCell ref="BFM13:BFN13"/>
    <mergeCell ref="BFO13:BFP13"/>
    <mergeCell ref="BFQ13:BFR13"/>
    <mergeCell ref="BFS13:BFT13"/>
    <mergeCell ref="BFU13:BFV13"/>
    <mergeCell ref="BFW13:BFX13"/>
    <mergeCell ref="BFA13:BFB13"/>
    <mergeCell ref="BFC13:BFD13"/>
    <mergeCell ref="BFE13:BFF13"/>
    <mergeCell ref="BFG13:BFH13"/>
    <mergeCell ref="BFI13:BFJ13"/>
    <mergeCell ref="BFK13:BFL13"/>
    <mergeCell ref="BEO13:BEP13"/>
    <mergeCell ref="BEQ13:BER13"/>
    <mergeCell ref="BES13:BET13"/>
    <mergeCell ref="BEU13:BEV13"/>
    <mergeCell ref="BEW13:BEX13"/>
    <mergeCell ref="BEY13:BEZ13"/>
    <mergeCell ref="BEC13:BED13"/>
    <mergeCell ref="BEE13:BEF13"/>
    <mergeCell ref="BEG13:BEH13"/>
    <mergeCell ref="BEI13:BEJ13"/>
    <mergeCell ref="BEK13:BEL13"/>
    <mergeCell ref="BEM13:BEN13"/>
    <mergeCell ref="BDQ13:BDR13"/>
    <mergeCell ref="BDS13:BDT13"/>
    <mergeCell ref="BDU13:BDV13"/>
    <mergeCell ref="BDW13:BDX13"/>
    <mergeCell ref="BDY13:BDZ13"/>
    <mergeCell ref="BEA13:BEB13"/>
    <mergeCell ref="BDE13:BDF13"/>
    <mergeCell ref="BDG13:BDH13"/>
    <mergeCell ref="BDI13:BDJ13"/>
    <mergeCell ref="BDK13:BDL13"/>
    <mergeCell ref="BDM13:BDN13"/>
    <mergeCell ref="BDO13:BDP13"/>
    <mergeCell ref="BIG13:BIH13"/>
    <mergeCell ref="BII13:BIJ13"/>
    <mergeCell ref="BIK13:BIL13"/>
    <mergeCell ref="BIM13:BIN13"/>
    <mergeCell ref="BIO13:BIP13"/>
    <mergeCell ref="BIQ13:BIR13"/>
    <mergeCell ref="BHU13:BHV13"/>
    <mergeCell ref="BHW13:BHX13"/>
    <mergeCell ref="BHY13:BHZ13"/>
    <mergeCell ref="BIA13:BIB13"/>
    <mergeCell ref="BIC13:BID13"/>
    <mergeCell ref="BIE13:BIF13"/>
    <mergeCell ref="BHI13:BHJ13"/>
    <mergeCell ref="BHK13:BHL13"/>
    <mergeCell ref="BHM13:BHN13"/>
    <mergeCell ref="BHO13:BHP13"/>
    <mergeCell ref="BHQ13:BHR13"/>
    <mergeCell ref="BHS13:BHT13"/>
    <mergeCell ref="BGW13:BGX13"/>
    <mergeCell ref="BGY13:BGZ13"/>
    <mergeCell ref="BHA13:BHB13"/>
    <mergeCell ref="BHC13:BHD13"/>
    <mergeCell ref="BHE13:BHF13"/>
    <mergeCell ref="BHG13:BHH13"/>
    <mergeCell ref="BGK13:BGL13"/>
    <mergeCell ref="BGM13:BGN13"/>
    <mergeCell ref="BGO13:BGP13"/>
    <mergeCell ref="BGQ13:BGR13"/>
    <mergeCell ref="BGS13:BGT13"/>
    <mergeCell ref="BGU13:BGV13"/>
    <mergeCell ref="BFY13:BFZ13"/>
    <mergeCell ref="BGA13:BGB13"/>
    <mergeCell ref="BGC13:BGD13"/>
    <mergeCell ref="BGE13:BGF13"/>
    <mergeCell ref="BGG13:BGH13"/>
    <mergeCell ref="BGI13:BGJ13"/>
    <mergeCell ref="BLA13:BLB13"/>
    <mergeCell ref="BLC13:BLD13"/>
    <mergeCell ref="BLE13:BLF13"/>
    <mergeCell ref="BLG13:BLH13"/>
    <mergeCell ref="BLI13:BLJ13"/>
    <mergeCell ref="BLK13:BLL13"/>
    <mergeCell ref="BKO13:BKP13"/>
    <mergeCell ref="BKQ13:BKR13"/>
    <mergeCell ref="BKS13:BKT13"/>
    <mergeCell ref="BKU13:BKV13"/>
    <mergeCell ref="BKW13:BKX13"/>
    <mergeCell ref="BKY13:BKZ13"/>
    <mergeCell ref="BKC13:BKD13"/>
    <mergeCell ref="BKE13:BKF13"/>
    <mergeCell ref="BKG13:BKH13"/>
    <mergeCell ref="BKI13:BKJ13"/>
    <mergeCell ref="BKK13:BKL13"/>
    <mergeCell ref="BKM13:BKN13"/>
    <mergeCell ref="BJQ13:BJR13"/>
    <mergeCell ref="BJS13:BJT13"/>
    <mergeCell ref="BJU13:BJV13"/>
    <mergeCell ref="BJW13:BJX13"/>
    <mergeCell ref="BJY13:BJZ13"/>
    <mergeCell ref="BKA13:BKB13"/>
    <mergeCell ref="BJE13:BJF13"/>
    <mergeCell ref="BJG13:BJH13"/>
    <mergeCell ref="BJI13:BJJ13"/>
    <mergeCell ref="BJK13:BJL13"/>
    <mergeCell ref="BJM13:BJN13"/>
    <mergeCell ref="BJO13:BJP13"/>
    <mergeCell ref="BIS13:BIT13"/>
    <mergeCell ref="BIU13:BIV13"/>
    <mergeCell ref="BIW13:BIX13"/>
    <mergeCell ref="BIY13:BIZ13"/>
    <mergeCell ref="BJA13:BJB13"/>
    <mergeCell ref="BJC13:BJD13"/>
    <mergeCell ref="BNU13:BNV13"/>
    <mergeCell ref="BNW13:BNX13"/>
    <mergeCell ref="BNY13:BNZ13"/>
    <mergeCell ref="BOA13:BOB13"/>
    <mergeCell ref="BOC13:BOD13"/>
    <mergeCell ref="BOE13:BOF13"/>
    <mergeCell ref="BNI13:BNJ13"/>
    <mergeCell ref="BNK13:BNL13"/>
    <mergeCell ref="BNM13:BNN13"/>
    <mergeCell ref="BNO13:BNP13"/>
    <mergeCell ref="BNQ13:BNR13"/>
    <mergeCell ref="BNS13:BNT13"/>
    <mergeCell ref="BMW13:BMX13"/>
    <mergeCell ref="BMY13:BMZ13"/>
    <mergeCell ref="BNA13:BNB13"/>
    <mergeCell ref="BNC13:BND13"/>
    <mergeCell ref="BNE13:BNF13"/>
    <mergeCell ref="BNG13:BNH13"/>
    <mergeCell ref="BMK13:BML13"/>
    <mergeCell ref="BMM13:BMN13"/>
    <mergeCell ref="BMO13:BMP13"/>
    <mergeCell ref="BMQ13:BMR13"/>
    <mergeCell ref="BMS13:BMT13"/>
    <mergeCell ref="BMU13:BMV13"/>
    <mergeCell ref="BLY13:BLZ13"/>
    <mergeCell ref="BMA13:BMB13"/>
    <mergeCell ref="BMC13:BMD13"/>
    <mergeCell ref="BME13:BMF13"/>
    <mergeCell ref="BMG13:BMH13"/>
    <mergeCell ref="BMI13:BMJ13"/>
    <mergeCell ref="BLM13:BLN13"/>
    <mergeCell ref="BLO13:BLP13"/>
    <mergeCell ref="BLQ13:BLR13"/>
    <mergeCell ref="BLS13:BLT13"/>
    <mergeCell ref="BLU13:BLV13"/>
    <mergeCell ref="BLW13:BLX13"/>
    <mergeCell ref="BQO13:BQP13"/>
    <mergeCell ref="BQQ13:BQR13"/>
    <mergeCell ref="BQS13:BQT13"/>
    <mergeCell ref="BQU13:BQV13"/>
    <mergeCell ref="BQW13:BQX13"/>
    <mergeCell ref="BQY13:BQZ13"/>
    <mergeCell ref="BQC13:BQD13"/>
    <mergeCell ref="BQE13:BQF13"/>
    <mergeCell ref="BQG13:BQH13"/>
    <mergeCell ref="BQI13:BQJ13"/>
    <mergeCell ref="BQK13:BQL13"/>
    <mergeCell ref="BQM13:BQN13"/>
    <mergeCell ref="BPQ13:BPR13"/>
    <mergeCell ref="BPS13:BPT13"/>
    <mergeCell ref="BPU13:BPV13"/>
    <mergeCell ref="BPW13:BPX13"/>
    <mergeCell ref="BPY13:BPZ13"/>
    <mergeCell ref="BQA13:BQB13"/>
    <mergeCell ref="BPE13:BPF13"/>
    <mergeCell ref="BPG13:BPH13"/>
    <mergeCell ref="BPI13:BPJ13"/>
    <mergeCell ref="BPK13:BPL13"/>
    <mergeCell ref="BPM13:BPN13"/>
    <mergeCell ref="BPO13:BPP13"/>
    <mergeCell ref="BOS13:BOT13"/>
    <mergeCell ref="BOU13:BOV13"/>
    <mergeCell ref="BOW13:BOX13"/>
    <mergeCell ref="BOY13:BOZ13"/>
    <mergeCell ref="BPA13:BPB13"/>
    <mergeCell ref="BPC13:BPD13"/>
    <mergeCell ref="BOG13:BOH13"/>
    <mergeCell ref="BOI13:BOJ13"/>
    <mergeCell ref="BOK13:BOL13"/>
    <mergeCell ref="BOM13:BON13"/>
    <mergeCell ref="BOO13:BOP13"/>
    <mergeCell ref="BOQ13:BOR13"/>
    <mergeCell ref="BTI13:BTJ13"/>
    <mergeCell ref="BTK13:BTL13"/>
    <mergeCell ref="BTM13:BTN13"/>
    <mergeCell ref="BTO13:BTP13"/>
    <mergeCell ref="BTQ13:BTR13"/>
    <mergeCell ref="BTS13:BTT13"/>
    <mergeCell ref="BSW13:BSX13"/>
    <mergeCell ref="BSY13:BSZ13"/>
    <mergeCell ref="BTA13:BTB13"/>
    <mergeCell ref="BTC13:BTD13"/>
    <mergeCell ref="BTE13:BTF13"/>
    <mergeCell ref="BTG13:BTH13"/>
    <mergeCell ref="BSK13:BSL13"/>
    <mergeCell ref="BSM13:BSN13"/>
    <mergeCell ref="BSO13:BSP13"/>
    <mergeCell ref="BSQ13:BSR13"/>
    <mergeCell ref="BSS13:BST13"/>
    <mergeCell ref="BSU13:BSV13"/>
    <mergeCell ref="BRY13:BRZ13"/>
    <mergeCell ref="BSA13:BSB13"/>
    <mergeCell ref="BSC13:BSD13"/>
    <mergeCell ref="BSE13:BSF13"/>
    <mergeCell ref="BSG13:BSH13"/>
    <mergeCell ref="BSI13:BSJ13"/>
    <mergeCell ref="BRM13:BRN13"/>
    <mergeCell ref="BRO13:BRP13"/>
    <mergeCell ref="BRQ13:BRR13"/>
    <mergeCell ref="BRS13:BRT13"/>
    <mergeCell ref="BRU13:BRV13"/>
    <mergeCell ref="BRW13:BRX13"/>
    <mergeCell ref="BRA13:BRB13"/>
    <mergeCell ref="BRC13:BRD13"/>
    <mergeCell ref="BRE13:BRF13"/>
    <mergeCell ref="BRG13:BRH13"/>
    <mergeCell ref="BRI13:BRJ13"/>
    <mergeCell ref="BRK13:BRL13"/>
    <mergeCell ref="BWC13:BWD13"/>
    <mergeCell ref="BWE13:BWF13"/>
    <mergeCell ref="BWG13:BWH13"/>
    <mergeCell ref="BWI13:BWJ13"/>
    <mergeCell ref="BWK13:BWL13"/>
    <mergeCell ref="BWM13:BWN13"/>
    <mergeCell ref="BVQ13:BVR13"/>
    <mergeCell ref="BVS13:BVT13"/>
    <mergeCell ref="BVU13:BVV13"/>
    <mergeCell ref="BVW13:BVX13"/>
    <mergeCell ref="BVY13:BVZ13"/>
    <mergeCell ref="BWA13:BWB13"/>
    <mergeCell ref="BVE13:BVF13"/>
    <mergeCell ref="BVG13:BVH13"/>
    <mergeCell ref="BVI13:BVJ13"/>
    <mergeCell ref="BVK13:BVL13"/>
    <mergeCell ref="BVM13:BVN13"/>
    <mergeCell ref="BVO13:BVP13"/>
    <mergeCell ref="BUS13:BUT13"/>
    <mergeCell ref="BUU13:BUV13"/>
    <mergeCell ref="BUW13:BUX13"/>
    <mergeCell ref="BUY13:BUZ13"/>
    <mergeCell ref="BVA13:BVB13"/>
    <mergeCell ref="BVC13:BVD13"/>
    <mergeCell ref="BUG13:BUH13"/>
    <mergeCell ref="BUI13:BUJ13"/>
    <mergeCell ref="BUK13:BUL13"/>
    <mergeCell ref="BUM13:BUN13"/>
    <mergeCell ref="BUO13:BUP13"/>
    <mergeCell ref="BUQ13:BUR13"/>
    <mergeCell ref="BTU13:BTV13"/>
    <mergeCell ref="BTW13:BTX13"/>
    <mergeCell ref="BTY13:BTZ13"/>
    <mergeCell ref="BUA13:BUB13"/>
    <mergeCell ref="BUC13:BUD13"/>
    <mergeCell ref="BUE13:BUF13"/>
    <mergeCell ref="BYW13:BYX13"/>
    <mergeCell ref="BYY13:BYZ13"/>
    <mergeCell ref="BZA13:BZB13"/>
    <mergeCell ref="BZC13:BZD13"/>
    <mergeCell ref="BZE13:BZF13"/>
    <mergeCell ref="BZG13:BZH13"/>
    <mergeCell ref="BYK13:BYL13"/>
    <mergeCell ref="BYM13:BYN13"/>
    <mergeCell ref="BYO13:BYP13"/>
    <mergeCell ref="BYQ13:BYR13"/>
    <mergeCell ref="BYS13:BYT13"/>
    <mergeCell ref="BYU13:BYV13"/>
    <mergeCell ref="BXY13:BXZ13"/>
    <mergeCell ref="BYA13:BYB13"/>
    <mergeCell ref="BYC13:BYD13"/>
    <mergeCell ref="BYE13:BYF13"/>
    <mergeCell ref="BYG13:BYH13"/>
    <mergeCell ref="BYI13:BYJ13"/>
    <mergeCell ref="BXM13:BXN13"/>
    <mergeCell ref="BXO13:BXP13"/>
    <mergeCell ref="BXQ13:BXR13"/>
    <mergeCell ref="BXS13:BXT13"/>
    <mergeCell ref="BXU13:BXV13"/>
    <mergeCell ref="BXW13:BXX13"/>
    <mergeCell ref="BXA13:BXB13"/>
    <mergeCell ref="BXC13:BXD13"/>
    <mergeCell ref="BXE13:BXF13"/>
    <mergeCell ref="BXG13:BXH13"/>
    <mergeCell ref="BXI13:BXJ13"/>
    <mergeCell ref="BXK13:BXL13"/>
    <mergeCell ref="BWO13:BWP13"/>
    <mergeCell ref="BWQ13:BWR13"/>
    <mergeCell ref="BWS13:BWT13"/>
    <mergeCell ref="BWU13:BWV13"/>
    <mergeCell ref="BWW13:BWX13"/>
    <mergeCell ref="BWY13:BWZ13"/>
    <mergeCell ref="CBQ13:CBR13"/>
    <mergeCell ref="CBS13:CBT13"/>
    <mergeCell ref="CBU13:CBV13"/>
    <mergeCell ref="CBW13:CBX13"/>
    <mergeCell ref="CBY13:CBZ13"/>
    <mergeCell ref="CCA13:CCB13"/>
    <mergeCell ref="CBE13:CBF13"/>
    <mergeCell ref="CBG13:CBH13"/>
    <mergeCell ref="CBI13:CBJ13"/>
    <mergeCell ref="CBK13:CBL13"/>
    <mergeCell ref="CBM13:CBN13"/>
    <mergeCell ref="CBO13:CBP13"/>
    <mergeCell ref="CAS13:CAT13"/>
    <mergeCell ref="CAU13:CAV13"/>
    <mergeCell ref="CAW13:CAX13"/>
    <mergeCell ref="CAY13:CAZ13"/>
    <mergeCell ref="CBA13:CBB13"/>
    <mergeCell ref="CBC13:CBD13"/>
    <mergeCell ref="CAG13:CAH13"/>
    <mergeCell ref="CAI13:CAJ13"/>
    <mergeCell ref="CAK13:CAL13"/>
    <mergeCell ref="CAM13:CAN13"/>
    <mergeCell ref="CAO13:CAP13"/>
    <mergeCell ref="CAQ13:CAR13"/>
    <mergeCell ref="BZU13:BZV13"/>
    <mergeCell ref="BZW13:BZX13"/>
    <mergeCell ref="BZY13:BZZ13"/>
    <mergeCell ref="CAA13:CAB13"/>
    <mergeCell ref="CAC13:CAD13"/>
    <mergeCell ref="CAE13:CAF13"/>
    <mergeCell ref="BZI13:BZJ13"/>
    <mergeCell ref="BZK13:BZL13"/>
    <mergeCell ref="BZM13:BZN13"/>
    <mergeCell ref="BZO13:BZP13"/>
    <mergeCell ref="BZQ13:BZR13"/>
    <mergeCell ref="BZS13:BZT13"/>
    <mergeCell ref="CEK13:CEL13"/>
    <mergeCell ref="CEM13:CEN13"/>
    <mergeCell ref="CEO13:CEP13"/>
    <mergeCell ref="CEQ13:CER13"/>
    <mergeCell ref="CES13:CET13"/>
    <mergeCell ref="CEU13:CEV13"/>
    <mergeCell ref="CDY13:CDZ13"/>
    <mergeCell ref="CEA13:CEB13"/>
    <mergeCell ref="CEC13:CED13"/>
    <mergeCell ref="CEE13:CEF13"/>
    <mergeCell ref="CEG13:CEH13"/>
    <mergeCell ref="CEI13:CEJ13"/>
    <mergeCell ref="CDM13:CDN13"/>
    <mergeCell ref="CDO13:CDP13"/>
    <mergeCell ref="CDQ13:CDR13"/>
    <mergeCell ref="CDS13:CDT13"/>
    <mergeCell ref="CDU13:CDV13"/>
    <mergeCell ref="CDW13:CDX13"/>
    <mergeCell ref="CDA13:CDB13"/>
    <mergeCell ref="CDC13:CDD13"/>
    <mergeCell ref="CDE13:CDF13"/>
    <mergeCell ref="CDG13:CDH13"/>
    <mergeCell ref="CDI13:CDJ13"/>
    <mergeCell ref="CDK13:CDL13"/>
    <mergeCell ref="CCO13:CCP13"/>
    <mergeCell ref="CCQ13:CCR13"/>
    <mergeCell ref="CCS13:CCT13"/>
    <mergeCell ref="CCU13:CCV13"/>
    <mergeCell ref="CCW13:CCX13"/>
    <mergeCell ref="CCY13:CCZ13"/>
    <mergeCell ref="CCC13:CCD13"/>
    <mergeCell ref="CCE13:CCF13"/>
    <mergeCell ref="CCG13:CCH13"/>
    <mergeCell ref="CCI13:CCJ13"/>
    <mergeCell ref="CCK13:CCL13"/>
    <mergeCell ref="CCM13:CCN13"/>
    <mergeCell ref="CHE13:CHF13"/>
    <mergeCell ref="CHG13:CHH13"/>
    <mergeCell ref="CHI13:CHJ13"/>
    <mergeCell ref="CHK13:CHL13"/>
    <mergeCell ref="CHM13:CHN13"/>
    <mergeCell ref="CHO13:CHP13"/>
    <mergeCell ref="CGS13:CGT13"/>
    <mergeCell ref="CGU13:CGV13"/>
    <mergeCell ref="CGW13:CGX13"/>
    <mergeCell ref="CGY13:CGZ13"/>
    <mergeCell ref="CHA13:CHB13"/>
    <mergeCell ref="CHC13:CHD13"/>
    <mergeCell ref="CGG13:CGH13"/>
    <mergeCell ref="CGI13:CGJ13"/>
    <mergeCell ref="CGK13:CGL13"/>
    <mergeCell ref="CGM13:CGN13"/>
    <mergeCell ref="CGO13:CGP13"/>
    <mergeCell ref="CGQ13:CGR13"/>
    <mergeCell ref="CFU13:CFV13"/>
    <mergeCell ref="CFW13:CFX13"/>
    <mergeCell ref="CFY13:CFZ13"/>
    <mergeCell ref="CGA13:CGB13"/>
    <mergeCell ref="CGC13:CGD13"/>
    <mergeCell ref="CGE13:CGF13"/>
    <mergeCell ref="CFI13:CFJ13"/>
    <mergeCell ref="CFK13:CFL13"/>
    <mergeCell ref="CFM13:CFN13"/>
    <mergeCell ref="CFO13:CFP13"/>
    <mergeCell ref="CFQ13:CFR13"/>
    <mergeCell ref="CFS13:CFT13"/>
    <mergeCell ref="CEW13:CEX13"/>
    <mergeCell ref="CEY13:CEZ13"/>
    <mergeCell ref="CFA13:CFB13"/>
    <mergeCell ref="CFC13:CFD13"/>
    <mergeCell ref="CFE13:CFF13"/>
    <mergeCell ref="CFG13:CFH13"/>
    <mergeCell ref="CJY13:CJZ13"/>
    <mergeCell ref="CKA13:CKB13"/>
    <mergeCell ref="CKC13:CKD13"/>
    <mergeCell ref="CKE13:CKF13"/>
    <mergeCell ref="CKG13:CKH13"/>
    <mergeCell ref="CKI13:CKJ13"/>
    <mergeCell ref="CJM13:CJN13"/>
    <mergeCell ref="CJO13:CJP13"/>
    <mergeCell ref="CJQ13:CJR13"/>
    <mergeCell ref="CJS13:CJT13"/>
    <mergeCell ref="CJU13:CJV13"/>
    <mergeCell ref="CJW13:CJX13"/>
    <mergeCell ref="CJA13:CJB13"/>
    <mergeCell ref="CJC13:CJD13"/>
    <mergeCell ref="CJE13:CJF13"/>
    <mergeCell ref="CJG13:CJH13"/>
    <mergeCell ref="CJI13:CJJ13"/>
    <mergeCell ref="CJK13:CJL13"/>
    <mergeCell ref="CIO13:CIP13"/>
    <mergeCell ref="CIQ13:CIR13"/>
    <mergeCell ref="CIS13:CIT13"/>
    <mergeCell ref="CIU13:CIV13"/>
    <mergeCell ref="CIW13:CIX13"/>
    <mergeCell ref="CIY13:CIZ13"/>
    <mergeCell ref="CIC13:CID13"/>
    <mergeCell ref="CIE13:CIF13"/>
    <mergeCell ref="CIG13:CIH13"/>
    <mergeCell ref="CII13:CIJ13"/>
    <mergeCell ref="CIK13:CIL13"/>
    <mergeCell ref="CIM13:CIN13"/>
    <mergeCell ref="CHQ13:CHR13"/>
    <mergeCell ref="CHS13:CHT13"/>
    <mergeCell ref="CHU13:CHV13"/>
    <mergeCell ref="CHW13:CHX13"/>
    <mergeCell ref="CHY13:CHZ13"/>
    <mergeCell ref="CIA13:CIB13"/>
    <mergeCell ref="CMS13:CMT13"/>
    <mergeCell ref="CMU13:CMV13"/>
    <mergeCell ref="CMW13:CMX13"/>
    <mergeCell ref="CMY13:CMZ13"/>
    <mergeCell ref="CNA13:CNB13"/>
    <mergeCell ref="CNC13:CND13"/>
    <mergeCell ref="CMG13:CMH13"/>
    <mergeCell ref="CMI13:CMJ13"/>
    <mergeCell ref="CMK13:CML13"/>
    <mergeCell ref="CMM13:CMN13"/>
    <mergeCell ref="CMO13:CMP13"/>
    <mergeCell ref="CMQ13:CMR13"/>
    <mergeCell ref="CLU13:CLV13"/>
    <mergeCell ref="CLW13:CLX13"/>
    <mergeCell ref="CLY13:CLZ13"/>
    <mergeCell ref="CMA13:CMB13"/>
    <mergeCell ref="CMC13:CMD13"/>
    <mergeCell ref="CME13:CMF13"/>
    <mergeCell ref="CLI13:CLJ13"/>
    <mergeCell ref="CLK13:CLL13"/>
    <mergeCell ref="CLM13:CLN13"/>
    <mergeCell ref="CLO13:CLP13"/>
    <mergeCell ref="CLQ13:CLR13"/>
    <mergeCell ref="CLS13:CLT13"/>
    <mergeCell ref="CKW13:CKX13"/>
    <mergeCell ref="CKY13:CKZ13"/>
    <mergeCell ref="CLA13:CLB13"/>
    <mergeCell ref="CLC13:CLD13"/>
    <mergeCell ref="CLE13:CLF13"/>
    <mergeCell ref="CLG13:CLH13"/>
    <mergeCell ref="CKK13:CKL13"/>
    <mergeCell ref="CKM13:CKN13"/>
    <mergeCell ref="CKO13:CKP13"/>
    <mergeCell ref="CKQ13:CKR13"/>
    <mergeCell ref="CKS13:CKT13"/>
    <mergeCell ref="CKU13:CKV13"/>
    <mergeCell ref="CPM13:CPN13"/>
    <mergeCell ref="CPO13:CPP13"/>
    <mergeCell ref="CPQ13:CPR13"/>
    <mergeCell ref="CPS13:CPT13"/>
    <mergeCell ref="CPU13:CPV13"/>
    <mergeCell ref="CPW13:CPX13"/>
    <mergeCell ref="CPA13:CPB13"/>
    <mergeCell ref="CPC13:CPD13"/>
    <mergeCell ref="CPE13:CPF13"/>
    <mergeCell ref="CPG13:CPH13"/>
    <mergeCell ref="CPI13:CPJ13"/>
    <mergeCell ref="CPK13:CPL13"/>
    <mergeCell ref="COO13:COP13"/>
    <mergeCell ref="COQ13:COR13"/>
    <mergeCell ref="COS13:COT13"/>
    <mergeCell ref="COU13:COV13"/>
    <mergeCell ref="COW13:COX13"/>
    <mergeCell ref="COY13:COZ13"/>
    <mergeCell ref="COC13:COD13"/>
    <mergeCell ref="COE13:COF13"/>
    <mergeCell ref="COG13:COH13"/>
    <mergeCell ref="COI13:COJ13"/>
    <mergeCell ref="COK13:COL13"/>
    <mergeCell ref="COM13:CON13"/>
    <mergeCell ref="CNQ13:CNR13"/>
    <mergeCell ref="CNS13:CNT13"/>
    <mergeCell ref="CNU13:CNV13"/>
    <mergeCell ref="CNW13:CNX13"/>
    <mergeCell ref="CNY13:CNZ13"/>
    <mergeCell ref="COA13:COB13"/>
    <mergeCell ref="CNE13:CNF13"/>
    <mergeCell ref="CNG13:CNH13"/>
    <mergeCell ref="CNI13:CNJ13"/>
    <mergeCell ref="CNK13:CNL13"/>
    <mergeCell ref="CNM13:CNN13"/>
    <mergeCell ref="CNO13:CNP13"/>
    <mergeCell ref="CSG13:CSH13"/>
    <mergeCell ref="CSI13:CSJ13"/>
    <mergeCell ref="CSK13:CSL13"/>
    <mergeCell ref="CSM13:CSN13"/>
    <mergeCell ref="CSO13:CSP13"/>
    <mergeCell ref="CSQ13:CSR13"/>
    <mergeCell ref="CRU13:CRV13"/>
    <mergeCell ref="CRW13:CRX13"/>
    <mergeCell ref="CRY13:CRZ13"/>
    <mergeCell ref="CSA13:CSB13"/>
    <mergeCell ref="CSC13:CSD13"/>
    <mergeCell ref="CSE13:CSF13"/>
    <mergeCell ref="CRI13:CRJ13"/>
    <mergeCell ref="CRK13:CRL13"/>
    <mergeCell ref="CRM13:CRN13"/>
    <mergeCell ref="CRO13:CRP13"/>
    <mergeCell ref="CRQ13:CRR13"/>
    <mergeCell ref="CRS13:CRT13"/>
    <mergeCell ref="CQW13:CQX13"/>
    <mergeCell ref="CQY13:CQZ13"/>
    <mergeCell ref="CRA13:CRB13"/>
    <mergeCell ref="CRC13:CRD13"/>
    <mergeCell ref="CRE13:CRF13"/>
    <mergeCell ref="CRG13:CRH13"/>
    <mergeCell ref="CQK13:CQL13"/>
    <mergeCell ref="CQM13:CQN13"/>
    <mergeCell ref="CQO13:CQP13"/>
    <mergeCell ref="CQQ13:CQR13"/>
    <mergeCell ref="CQS13:CQT13"/>
    <mergeCell ref="CQU13:CQV13"/>
    <mergeCell ref="CPY13:CPZ13"/>
    <mergeCell ref="CQA13:CQB13"/>
    <mergeCell ref="CQC13:CQD13"/>
    <mergeCell ref="CQE13:CQF13"/>
    <mergeCell ref="CQG13:CQH13"/>
    <mergeCell ref="CQI13:CQJ13"/>
    <mergeCell ref="CVA13:CVB13"/>
    <mergeCell ref="CVC13:CVD13"/>
    <mergeCell ref="CVE13:CVF13"/>
    <mergeCell ref="CVG13:CVH13"/>
    <mergeCell ref="CVI13:CVJ13"/>
    <mergeCell ref="CVK13:CVL13"/>
    <mergeCell ref="CUO13:CUP13"/>
    <mergeCell ref="CUQ13:CUR13"/>
    <mergeCell ref="CUS13:CUT13"/>
    <mergeCell ref="CUU13:CUV13"/>
    <mergeCell ref="CUW13:CUX13"/>
    <mergeCell ref="CUY13:CUZ13"/>
    <mergeCell ref="CUC13:CUD13"/>
    <mergeCell ref="CUE13:CUF13"/>
    <mergeCell ref="CUG13:CUH13"/>
    <mergeCell ref="CUI13:CUJ13"/>
    <mergeCell ref="CUK13:CUL13"/>
    <mergeCell ref="CUM13:CUN13"/>
    <mergeCell ref="CTQ13:CTR13"/>
    <mergeCell ref="CTS13:CTT13"/>
    <mergeCell ref="CTU13:CTV13"/>
    <mergeCell ref="CTW13:CTX13"/>
    <mergeCell ref="CTY13:CTZ13"/>
    <mergeCell ref="CUA13:CUB13"/>
    <mergeCell ref="CTE13:CTF13"/>
    <mergeCell ref="CTG13:CTH13"/>
    <mergeCell ref="CTI13:CTJ13"/>
    <mergeCell ref="CTK13:CTL13"/>
    <mergeCell ref="CTM13:CTN13"/>
    <mergeCell ref="CTO13:CTP13"/>
    <mergeCell ref="CSS13:CST13"/>
    <mergeCell ref="CSU13:CSV13"/>
    <mergeCell ref="CSW13:CSX13"/>
    <mergeCell ref="CSY13:CSZ13"/>
    <mergeCell ref="CTA13:CTB13"/>
    <mergeCell ref="CTC13:CTD13"/>
    <mergeCell ref="CXU13:CXV13"/>
    <mergeCell ref="CXW13:CXX13"/>
    <mergeCell ref="CXY13:CXZ13"/>
    <mergeCell ref="CYA13:CYB13"/>
    <mergeCell ref="CYC13:CYD13"/>
    <mergeCell ref="CYE13:CYF13"/>
    <mergeCell ref="CXI13:CXJ13"/>
    <mergeCell ref="CXK13:CXL13"/>
    <mergeCell ref="CXM13:CXN13"/>
    <mergeCell ref="CXO13:CXP13"/>
    <mergeCell ref="CXQ13:CXR13"/>
    <mergeCell ref="CXS13:CXT13"/>
    <mergeCell ref="CWW13:CWX13"/>
    <mergeCell ref="CWY13:CWZ13"/>
    <mergeCell ref="CXA13:CXB13"/>
    <mergeCell ref="CXC13:CXD13"/>
    <mergeCell ref="CXE13:CXF13"/>
    <mergeCell ref="CXG13:CXH13"/>
    <mergeCell ref="CWK13:CWL13"/>
    <mergeCell ref="CWM13:CWN13"/>
    <mergeCell ref="CWO13:CWP13"/>
    <mergeCell ref="CWQ13:CWR13"/>
    <mergeCell ref="CWS13:CWT13"/>
    <mergeCell ref="CWU13:CWV13"/>
    <mergeCell ref="CVY13:CVZ13"/>
    <mergeCell ref="CWA13:CWB13"/>
    <mergeCell ref="CWC13:CWD13"/>
    <mergeCell ref="CWE13:CWF13"/>
    <mergeCell ref="CWG13:CWH13"/>
    <mergeCell ref="CWI13:CWJ13"/>
    <mergeCell ref="CVM13:CVN13"/>
    <mergeCell ref="CVO13:CVP13"/>
    <mergeCell ref="CVQ13:CVR13"/>
    <mergeCell ref="CVS13:CVT13"/>
    <mergeCell ref="CVU13:CVV13"/>
    <mergeCell ref="CVW13:CVX13"/>
    <mergeCell ref="DAO13:DAP13"/>
    <mergeCell ref="DAQ13:DAR13"/>
    <mergeCell ref="DAS13:DAT13"/>
    <mergeCell ref="DAU13:DAV13"/>
    <mergeCell ref="DAW13:DAX13"/>
    <mergeCell ref="DAY13:DAZ13"/>
    <mergeCell ref="DAC13:DAD13"/>
    <mergeCell ref="DAE13:DAF13"/>
    <mergeCell ref="DAG13:DAH13"/>
    <mergeCell ref="DAI13:DAJ13"/>
    <mergeCell ref="DAK13:DAL13"/>
    <mergeCell ref="DAM13:DAN13"/>
    <mergeCell ref="CZQ13:CZR13"/>
    <mergeCell ref="CZS13:CZT13"/>
    <mergeCell ref="CZU13:CZV13"/>
    <mergeCell ref="CZW13:CZX13"/>
    <mergeCell ref="CZY13:CZZ13"/>
    <mergeCell ref="DAA13:DAB13"/>
    <mergeCell ref="CZE13:CZF13"/>
    <mergeCell ref="CZG13:CZH13"/>
    <mergeCell ref="CZI13:CZJ13"/>
    <mergeCell ref="CZK13:CZL13"/>
    <mergeCell ref="CZM13:CZN13"/>
    <mergeCell ref="CZO13:CZP13"/>
    <mergeCell ref="CYS13:CYT13"/>
    <mergeCell ref="CYU13:CYV13"/>
    <mergeCell ref="CYW13:CYX13"/>
    <mergeCell ref="CYY13:CYZ13"/>
    <mergeCell ref="CZA13:CZB13"/>
    <mergeCell ref="CZC13:CZD13"/>
    <mergeCell ref="CYG13:CYH13"/>
    <mergeCell ref="CYI13:CYJ13"/>
    <mergeCell ref="CYK13:CYL13"/>
    <mergeCell ref="CYM13:CYN13"/>
    <mergeCell ref="CYO13:CYP13"/>
    <mergeCell ref="CYQ13:CYR13"/>
    <mergeCell ref="DDI13:DDJ13"/>
    <mergeCell ref="DDK13:DDL13"/>
    <mergeCell ref="DDM13:DDN13"/>
    <mergeCell ref="DDO13:DDP13"/>
    <mergeCell ref="DDQ13:DDR13"/>
    <mergeCell ref="DDS13:DDT13"/>
    <mergeCell ref="DCW13:DCX13"/>
    <mergeCell ref="DCY13:DCZ13"/>
    <mergeCell ref="DDA13:DDB13"/>
    <mergeCell ref="DDC13:DDD13"/>
    <mergeCell ref="DDE13:DDF13"/>
    <mergeCell ref="DDG13:DDH13"/>
    <mergeCell ref="DCK13:DCL13"/>
    <mergeCell ref="DCM13:DCN13"/>
    <mergeCell ref="DCO13:DCP13"/>
    <mergeCell ref="DCQ13:DCR13"/>
    <mergeCell ref="DCS13:DCT13"/>
    <mergeCell ref="DCU13:DCV13"/>
    <mergeCell ref="DBY13:DBZ13"/>
    <mergeCell ref="DCA13:DCB13"/>
    <mergeCell ref="DCC13:DCD13"/>
    <mergeCell ref="DCE13:DCF13"/>
    <mergeCell ref="DCG13:DCH13"/>
    <mergeCell ref="DCI13:DCJ13"/>
    <mergeCell ref="DBM13:DBN13"/>
    <mergeCell ref="DBO13:DBP13"/>
    <mergeCell ref="DBQ13:DBR13"/>
    <mergeCell ref="DBS13:DBT13"/>
    <mergeCell ref="DBU13:DBV13"/>
    <mergeCell ref="DBW13:DBX13"/>
    <mergeCell ref="DBA13:DBB13"/>
    <mergeCell ref="DBC13:DBD13"/>
    <mergeCell ref="DBE13:DBF13"/>
    <mergeCell ref="DBG13:DBH13"/>
    <mergeCell ref="DBI13:DBJ13"/>
    <mergeCell ref="DBK13:DBL13"/>
    <mergeCell ref="DGC13:DGD13"/>
    <mergeCell ref="DGE13:DGF13"/>
    <mergeCell ref="DGG13:DGH13"/>
    <mergeCell ref="DGI13:DGJ13"/>
    <mergeCell ref="DGK13:DGL13"/>
    <mergeCell ref="DGM13:DGN13"/>
    <mergeCell ref="DFQ13:DFR13"/>
    <mergeCell ref="DFS13:DFT13"/>
    <mergeCell ref="DFU13:DFV13"/>
    <mergeCell ref="DFW13:DFX13"/>
    <mergeCell ref="DFY13:DFZ13"/>
    <mergeCell ref="DGA13:DGB13"/>
    <mergeCell ref="DFE13:DFF13"/>
    <mergeCell ref="DFG13:DFH13"/>
    <mergeCell ref="DFI13:DFJ13"/>
    <mergeCell ref="DFK13:DFL13"/>
    <mergeCell ref="DFM13:DFN13"/>
    <mergeCell ref="DFO13:DFP13"/>
    <mergeCell ref="DES13:DET13"/>
    <mergeCell ref="DEU13:DEV13"/>
    <mergeCell ref="DEW13:DEX13"/>
    <mergeCell ref="DEY13:DEZ13"/>
    <mergeCell ref="DFA13:DFB13"/>
    <mergeCell ref="DFC13:DFD13"/>
    <mergeCell ref="DEG13:DEH13"/>
    <mergeCell ref="DEI13:DEJ13"/>
    <mergeCell ref="DEK13:DEL13"/>
    <mergeCell ref="DEM13:DEN13"/>
    <mergeCell ref="DEO13:DEP13"/>
    <mergeCell ref="DEQ13:DER13"/>
    <mergeCell ref="DDU13:DDV13"/>
    <mergeCell ref="DDW13:DDX13"/>
    <mergeCell ref="DDY13:DDZ13"/>
    <mergeCell ref="DEA13:DEB13"/>
    <mergeCell ref="DEC13:DED13"/>
    <mergeCell ref="DEE13:DEF13"/>
    <mergeCell ref="DIW13:DIX13"/>
    <mergeCell ref="DIY13:DIZ13"/>
    <mergeCell ref="DJA13:DJB13"/>
    <mergeCell ref="DJC13:DJD13"/>
    <mergeCell ref="DJE13:DJF13"/>
    <mergeCell ref="DJG13:DJH13"/>
    <mergeCell ref="DIK13:DIL13"/>
    <mergeCell ref="DIM13:DIN13"/>
    <mergeCell ref="DIO13:DIP13"/>
    <mergeCell ref="DIQ13:DIR13"/>
    <mergeCell ref="DIS13:DIT13"/>
    <mergeCell ref="DIU13:DIV13"/>
    <mergeCell ref="DHY13:DHZ13"/>
    <mergeCell ref="DIA13:DIB13"/>
    <mergeCell ref="DIC13:DID13"/>
    <mergeCell ref="DIE13:DIF13"/>
    <mergeCell ref="DIG13:DIH13"/>
    <mergeCell ref="DII13:DIJ13"/>
    <mergeCell ref="DHM13:DHN13"/>
    <mergeCell ref="DHO13:DHP13"/>
    <mergeCell ref="DHQ13:DHR13"/>
    <mergeCell ref="DHS13:DHT13"/>
    <mergeCell ref="DHU13:DHV13"/>
    <mergeCell ref="DHW13:DHX13"/>
    <mergeCell ref="DHA13:DHB13"/>
    <mergeCell ref="DHC13:DHD13"/>
    <mergeCell ref="DHE13:DHF13"/>
    <mergeCell ref="DHG13:DHH13"/>
    <mergeCell ref="DHI13:DHJ13"/>
    <mergeCell ref="DHK13:DHL13"/>
    <mergeCell ref="DGO13:DGP13"/>
    <mergeCell ref="DGQ13:DGR13"/>
    <mergeCell ref="DGS13:DGT13"/>
    <mergeCell ref="DGU13:DGV13"/>
    <mergeCell ref="DGW13:DGX13"/>
    <mergeCell ref="DGY13:DGZ13"/>
    <mergeCell ref="DLQ13:DLR13"/>
    <mergeCell ref="DLS13:DLT13"/>
    <mergeCell ref="DLU13:DLV13"/>
    <mergeCell ref="DLW13:DLX13"/>
    <mergeCell ref="DLY13:DLZ13"/>
    <mergeCell ref="DMA13:DMB13"/>
    <mergeCell ref="DLE13:DLF13"/>
    <mergeCell ref="DLG13:DLH13"/>
    <mergeCell ref="DLI13:DLJ13"/>
    <mergeCell ref="DLK13:DLL13"/>
    <mergeCell ref="DLM13:DLN13"/>
    <mergeCell ref="DLO13:DLP13"/>
    <mergeCell ref="DKS13:DKT13"/>
    <mergeCell ref="DKU13:DKV13"/>
    <mergeCell ref="DKW13:DKX13"/>
    <mergeCell ref="DKY13:DKZ13"/>
    <mergeCell ref="DLA13:DLB13"/>
    <mergeCell ref="DLC13:DLD13"/>
    <mergeCell ref="DKG13:DKH13"/>
    <mergeCell ref="DKI13:DKJ13"/>
    <mergeCell ref="DKK13:DKL13"/>
    <mergeCell ref="DKM13:DKN13"/>
    <mergeCell ref="DKO13:DKP13"/>
    <mergeCell ref="DKQ13:DKR13"/>
    <mergeCell ref="DJU13:DJV13"/>
    <mergeCell ref="DJW13:DJX13"/>
    <mergeCell ref="DJY13:DJZ13"/>
    <mergeCell ref="DKA13:DKB13"/>
    <mergeCell ref="DKC13:DKD13"/>
    <mergeCell ref="DKE13:DKF13"/>
    <mergeCell ref="DJI13:DJJ13"/>
    <mergeCell ref="DJK13:DJL13"/>
    <mergeCell ref="DJM13:DJN13"/>
    <mergeCell ref="DJO13:DJP13"/>
    <mergeCell ref="DJQ13:DJR13"/>
    <mergeCell ref="DJS13:DJT13"/>
    <mergeCell ref="DOK13:DOL13"/>
    <mergeCell ref="DOM13:DON13"/>
    <mergeCell ref="DOO13:DOP13"/>
    <mergeCell ref="DOQ13:DOR13"/>
    <mergeCell ref="DOS13:DOT13"/>
    <mergeCell ref="DOU13:DOV13"/>
    <mergeCell ref="DNY13:DNZ13"/>
    <mergeCell ref="DOA13:DOB13"/>
    <mergeCell ref="DOC13:DOD13"/>
    <mergeCell ref="DOE13:DOF13"/>
    <mergeCell ref="DOG13:DOH13"/>
    <mergeCell ref="DOI13:DOJ13"/>
    <mergeCell ref="DNM13:DNN13"/>
    <mergeCell ref="DNO13:DNP13"/>
    <mergeCell ref="DNQ13:DNR13"/>
    <mergeCell ref="DNS13:DNT13"/>
    <mergeCell ref="DNU13:DNV13"/>
    <mergeCell ref="DNW13:DNX13"/>
    <mergeCell ref="DNA13:DNB13"/>
    <mergeCell ref="DNC13:DND13"/>
    <mergeCell ref="DNE13:DNF13"/>
    <mergeCell ref="DNG13:DNH13"/>
    <mergeCell ref="DNI13:DNJ13"/>
    <mergeCell ref="DNK13:DNL13"/>
    <mergeCell ref="DMO13:DMP13"/>
    <mergeCell ref="DMQ13:DMR13"/>
    <mergeCell ref="DMS13:DMT13"/>
    <mergeCell ref="DMU13:DMV13"/>
    <mergeCell ref="DMW13:DMX13"/>
    <mergeCell ref="DMY13:DMZ13"/>
    <mergeCell ref="DMC13:DMD13"/>
    <mergeCell ref="DME13:DMF13"/>
    <mergeCell ref="DMG13:DMH13"/>
    <mergeCell ref="DMI13:DMJ13"/>
    <mergeCell ref="DMK13:DML13"/>
    <mergeCell ref="DMM13:DMN13"/>
    <mergeCell ref="DRE13:DRF13"/>
    <mergeCell ref="DRG13:DRH13"/>
    <mergeCell ref="DRI13:DRJ13"/>
    <mergeCell ref="DRK13:DRL13"/>
    <mergeCell ref="DRM13:DRN13"/>
    <mergeCell ref="DRO13:DRP13"/>
    <mergeCell ref="DQS13:DQT13"/>
    <mergeCell ref="DQU13:DQV13"/>
    <mergeCell ref="DQW13:DQX13"/>
    <mergeCell ref="DQY13:DQZ13"/>
    <mergeCell ref="DRA13:DRB13"/>
    <mergeCell ref="DRC13:DRD13"/>
    <mergeCell ref="DQG13:DQH13"/>
    <mergeCell ref="DQI13:DQJ13"/>
    <mergeCell ref="DQK13:DQL13"/>
    <mergeCell ref="DQM13:DQN13"/>
    <mergeCell ref="DQO13:DQP13"/>
    <mergeCell ref="DQQ13:DQR13"/>
    <mergeCell ref="DPU13:DPV13"/>
    <mergeCell ref="DPW13:DPX13"/>
    <mergeCell ref="DPY13:DPZ13"/>
    <mergeCell ref="DQA13:DQB13"/>
    <mergeCell ref="DQC13:DQD13"/>
    <mergeCell ref="DQE13:DQF13"/>
    <mergeCell ref="DPI13:DPJ13"/>
    <mergeCell ref="DPK13:DPL13"/>
    <mergeCell ref="DPM13:DPN13"/>
    <mergeCell ref="DPO13:DPP13"/>
    <mergeCell ref="DPQ13:DPR13"/>
    <mergeCell ref="DPS13:DPT13"/>
    <mergeCell ref="DOW13:DOX13"/>
    <mergeCell ref="DOY13:DOZ13"/>
    <mergeCell ref="DPA13:DPB13"/>
    <mergeCell ref="DPC13:DPD13"/>
    <mergeCell ref="DPE13:DPF13"/>
    <mergeCell ref="DPG13:DPH13"/>
    <mergeCell ref="DTY13:DTZ13"/>
    <mergeCell ref="DUA13:DUB13"/>
    <mergeCell ref="DUC13:DUD13"/>
    <mergeCell ref="DUE13:DUF13"/>
    <mergeCell ref="DUG13:DUH13"/>
    <mergeCell ref="DUI13:DUJ13"/>
    <mergeCell ref="DTM13:DTN13"/>
    <mergeCell ref="DTO13:DTP13"/>
    <mergeCell ref="DTQ13:DTR13"/>
    <mergeCell ref="DTS13:DTT13"/>
    <mergeCell ref="DTU13:DTV13"/>
    <mergeCell ref="DTW13:DTX13"/>
    <mergeCell ref="DTA13:DTB13"/>
    <mergeCell ref="DTC13:DTD13"/>
    <mergeCell ref="DTE13:DTF13"/>
    <mergeCell ref="DTG13:DTH13"/>
    <mergeCell ref="DTI13:DTJ13"/>
    <mergeCell ref="DTK13:DTL13"/>
    <mergeCell ref="DSO13:DSP13"/>
    <mergeCell ref="DSQ13:DSR13"/>
    <mergeCell ref="DSS13:DST13"/>
    <mergeCell ref="DSU13:DSV13"/>
    <mergeCell ref="DSW13:DSX13"/>
    <mergeCell ref="DSY13:DSZ13"/>
    <mergeCell ref="DSC13:DSD13"/>
    <mergeCell ref="DSE13:DSF13"/>
    <mergeCell ref="DSG13:DSH13"/>
    <mergeCell ref="DSI13:DSJ13"/>
    <mergeCell ref="DSK13:DSL13"/>
    <mergeCell ref="DSM13:DSN13"/>
    <mergeCell ref="DRQ13:DRR13"/>
    <mergeCell ref="DRS13:DRT13"/>
    <mergeCell ref="DRU13:DRV13"/>
    <mergeCell ref="DRW13:DRX13"/>
    <mergeCell ref="DRY13:DRZ13"/>
    <mergeCell ref="DSA13:DSB13"/>
    <mergeCell ref="DWS13:DWT13"/>
    <mergeCell ref="DWU13:DWV13"/>
    <mergeCell ref="DWW13:DWX13"/>
    <mergeCell ref="DWY13:DWZ13"/>
    <mergeCell ref="DXA13:DXB13"/>
    <mergeCell ref="DXC13:DXD13"/>
    <mergeCell ref="DWG13:DWH13"/>
    <mergeCell ref="DWI13:DWJ13"/>
    <mergeCell ref="DWK13:DWL13"/>
    <mergeCell ref="DWM13:DWN13"/>
    <mergeCell ref="DWO13:DWP13"/>
    <mergeCell ref="DWQ13:DWR13"/>
    <mergeCell ref="DVU13:DVV13"/>
    <mergeCell ref="DVW13:DVX13"/>
    <mergeCell ref="DVY13:DVZ13"/>
    <mergeCell ref="DWA13:DWB13"/>
    <mergeCell ref="DWC13:DWD13"/>
    <mergeCell ref="DWE13:DWF13"/>
    <mergeCell ref="DVI13:DVJ13"/>
    <mergeCell ref="DVK13:DVL13"/>
    <mergeCell ref="DVM13:DVN13"/>
    <mergeCell ref="DVO13:DVP13"/>
    <mergeCell ref="DVQ13:DVR13"/>
    <mergeCell ref="DVS13:DVT13"/>
    <mergeCell ref="DUW13:DUX13"/>
    <mergeCell ref="DUY13:DUZ13"/>
    <mergeCell ref="DVA13:DVB13"/>
    <mergeCell ref="DVC13:DVD13"/>
    <mergeCell ref="DVE13:DVF13"/>
    <mergeCell ref="DVG13:DVH13"/>
    <mergeCell ref="DUK13:DUL13"/>
    <mergeCell ref="DUM13:DUN13"/>
    <mergeCell ref="DUO13:DUP13"/>
    <mergeCell ref="DUQ13:DUR13"/>
    <mergeCell ref="DUS13:DUT13"/>
    <mergeCell ref="DUU13:DUV13"/>
    <mergeCell ref="DZM13:DZN13"/>
    <mergeCell ref="DZO13:DZP13"/>
    <mergeCell ref="DZQ13:DZR13"/>
    <mergeCell ref="DZS13:DZT13"/>
    <mergeCell ref="DZU13:DZV13"/>
    <mergeCell ref="DZW13:DZX13"/>
    <mergeCell ref="DZA13:DZB13"/>
    <mergeCell ref="DZC13:DZD13"/>
    <mergeCell ref="DZE13:DZF13"/>
    <mergeCell ref="DZG13:DZH13"/>
    <mergeCell ref="DZI13:DZJ13"/>
    <mergeCell ref="DZK13:DZL13"/>
    <mergeCell ref="DYO13:DYP13"/>
    <mergeCell ref="DYQ13:DYR13"/>
    <mergeCell ref="DYS13:DYT13"/>
    <mergeCell ref="DYU13:DYV13"/>
    <mergeCell ref="DYW13:DYX13"/>
    <mergeCell ref="DYY13:DYZ13"/>
    <mergeCell ref="DYC13:DYD13"/>
    <mergeCell ref="DYE13:DYF13"/>
    <mergeCell ref="DYG13:DYH13"/>
    <mergeCell ref="DYI13:DYJ13"/>
    <mergeCell ref="DYK13:DYL13"/>
    <mergeCell ref="DYM13:DYN13"/>
    <mergeCell ref="DXQ13:DXR13"/>
    <mergeCell ref="DXS13:DXT13"/>
    <mergeCell ref="DXU13:DXV13"/>
    <mergeCell ref="DXW13:DXX13"/>
    <mergeCell ref="DXY13:DXZ13"/>
    <mergeCell ref="DYA13:DYB13"/>
    <mergeCell ref="DXE13:DXF13"/>
    <mergeCell ref="DXG13:DXH13"/>
    <mergeCell ref="DXI13:DXJ13"/>
    <mergeCell ref="DXK13:DXL13"/>
    <mergeCell ref="DXM13:DXN13"/>
    <mergeCell ref="DXO13:DXP13"/>
    <mergeCell ref="ECG13:ECH13"/>
    <mergeCell ref="ECI13:ECJ13"/>
    <mergeCell ref="ECK13:ECL13"/>
    <mergeCell ref="ECM13:ECN13"/>
    <mergeCell ref="ECO13:ECP13"/>
    <mergeCell ref="ECQ13:ECR13"/>
    <mergeCell ref="EBU13:EBV13"/>
    <mergeCell ref="EBW13:EBX13"/>
    <mergeCell ref="EBY13:EBZ13"/>
    <mergeCell ref="ECA13:ECB13"/>
    <mergeCell ref="ECC13:ECD13"/>
    <mergeCell ref="ECE13:ECF13"/>
    <mergeCell ref="EBI13:EBJ13"/>
    <mergeCell ref="EBK13:EBL13"/>
    <mergeCell ref="EBM13:EBN13"/>
    <mergeCell ref="EBO13:EBP13"/>
    <mergeCell ref="EBQ13:EBR13"/>
    <mergeCell ref="EBS13:EBT13"/>
    <mergeCell ref="EAW13:EAX13"/>
    <mergeCell ref="EAY13:EAZ13"/>
    <mergeCell ref="EBA13:EBB13"/>
    <mergeCell ref="EBC13:EBD13"/>
    <mergeCell ref="EBE13:EBF13"/>
    <mergeCell ref="EBG13:EBH13"/>
    <mergeCell ref="EAK13:EAL13"/>
    <mergeCell ref="EAM13:EAN13"/>
    <mergeCell ref="EAO13:EAP13"/>
    <mergeCell ref="EAQ13:EAR13"/>
    <mergeCell ref="EAS13:EAT13"/>
    <mergeCell ref="EAU13:EAV13"/>
    <mergeCell ref="DZY13:DZZ13"/>
    <mergeCell ref="EAA13:EAB13"/>
    <mergeCell ref="EAC13:EAD13"/>
    <mergeCell ref="EAE13:EAF13"/>
    <mergeCell ref="EAG13:EAH13"/>
    <mergeCell ref="EAI13:EAJ13"/>
    <mergeCell ref="EFA13:EFB13"/>
    <mergeCell ref="EFC13:EFD13"/>
    <mergeCell ref="EFE13:EFF13"/>
    <mergeCell ref="EFG13:EFH13"/>
    <mergeCell ref="EFI13:EFJ13"/>
    <mergeCell ref="EFK13:EFL13"/>
    <mergeCell ref="EEO13:EEP13"/>
    <mergeCell ref="EEQ13:EER13"/>
    <mergeCell ref="EES13:EET13"/>
    <mergeCell ref="EEU13:EEV13"/>
    <mergeCell ref="EEW13:EEX13"/>
    <mergeCell ref="EEY13:EEZ13"/>
    <mergeCell ref="EEC13:EED13"/>
    <mergeCell ref="EEE13:EEF13"/>
    <mergeCell ref="EEG13:EEH13"/>
    <mergeCell ref="EEI13:EEJ13"/>
    <mergeCell ref="EEK13:EEL13"/>
    <mergeCell ref="EEM13:EEN13"/>
    <mergeCell ref="EDQ13:EDR13"/>
    <mergeCell ref="EDS13:EDT13"/>
    <mergeCell ref="EDU13:EDV13"/>
    <mergeCell ref="EDW13:EDX13"/>
    <mergeCell ref="EDY13:EDZ13"/>
    <mergeCell ref="EEA13:EEB13"/>
    <mergeCell ref="EDE13:EDF13"/>
    <mergeCell ref="EDG13:EDH13"/>
    <mergeCell ref="EDI13:EDJ13"/>
    <mergeCell ref="EDK13:EDL13"/>
    <mergeCell ref="EDM13:EDN13"/>
    <mergeCell ref="EDO13:EDP13"/>
    <mergeCell ref="ECS13:ECT13"/>
    <mergeCell ref="ECU13:ECV13"/>
    <mergeCell ref="ECW13:ECX13"/>
    <mergeCell ref="ECY13:ECZ13"/>
    <mergeCell ref="EDA13:EDB13"/>
    <mergeCell ref="EDC13:EDD13"/>
    <mergeCell ref="EHU13:EHV13"/>
    <mergeCell ref="EHW13:EHX13"/>
    <mergeCell ref="EHY13:EHZ13"/>
    <mergeCell ref="EIA13:EIB13"/>
    <mergeCell ref="EIC13:EID13"/>
    <mergeCell ref="EIE13:EIF13"/>
    <mergeCell ref="EHI13:EHJ13"/>
    <mergeCell ref="EHK13:EHL13"/>
    <mergeCell ref="EHM13:EHN13"/>
    <mergeCell ref="EHO13:EHP13"/>
    <mergeCell ref="EHQ13:EHR13"/>
    <mergeCell ref="EHS13:EHT13"/>
    <mergeCell ref="EGW13:EGX13"/>
    <mergeCell ref="EGY13:EGZ13"/>
    <mergeCell ref="EHA13:EHB13"/>
    <mergeCell ref="EHC13:EHD13"/>
    <mergeCell ref="EHE13:EHF13"/>
    <mergeCell ref="EHG13:EHH13"/>
    <mergeCell ref="EGK13:EGL13"/>
    <mergeCell ref="EGM13:EGN13"/>
    <mergeCell ref="EGO13:EGP13"/>
    <mergeCell ref="EGQ13:EGR13"/>
    <mergeCell ref="EGS13:EGT13"/>
    <mergeCell ref="EGU13:EGV13"/>
    <mergeCell ref="EFY13:EFZ13"/>
    <mergeCell ref="EGA13:EGB13"/>
    <mergeCell ref="EGC13:EGD13"/>
    <mergeCell ref="EGE13:EGF13"/>
    <mergeCell ref="EGG13:EGH13"/>
    <mergeCell ref="EGI13:EGJ13"/>
    <mergeCell ref="EFM13:EFN13"/>
    <mergeCell ref="EFO13:EFP13"/>
    <mergeCell ref="EFQ13:EFR13"/>
    <mergeCell ref="EFS13:EFT13"/>
    <mergeCell ref="EFU13:EFV13"/>
    <mergeCell ref="EFW13:EFX13"/>
    <mergeCell ref="EKO13:EKP13"/>
    <mergeCell ref="EKQ13:EKR13"/>
    <mergeCell ref="EKS13:EKT13"/>
    <mergeCell ref="EKU13:EKV13"/>
    <mergeCell ref="EKW13:EKX13"/>
    <mergeCell ref="EKY13:EKZ13"/>
    <mergeCell ref="EKC13:EKD13"/>
    <mergeCell ref="EKE13:EKF13"/>
    <mergeCell ref="EKG13:EKH13"/>
    <mergeCell ref="EKI13:EKJ13"/>
    <mergeCell ref="EKK13:EKL13"/>
    <mergeCell ref="EKM13:EKN13"/>
    <mergeCell ref="EJQ13:EJR13"/>
    <mergeCell ref="EJS13:EJT13"/>
    <mergeCell ref="EJU13:EJV13"/>
    <mergeCell ref="EJW13:EJX13"/>
    <mergeCell ref="EJY13:EJZ13"/>
    <mergeCell ref="EKA13:EKB13"/>
    <mergeCell ref="EJE13:EJF13"/>
    <mergeCell ref="EJG13:EJH13"/>
    <mergeCell ref="EJI13:EJJ13"/>
    <mergeCell ref="EJK13:EJL13"/>
    <mergeCell ref="EJM13:EJN13"/>
    <mergeCell ref="EJO13:EJP13"/>
    <mergeCell ref="EIS13:EIT13"/>
    <mergeCell ref="EIU13:EIV13"/>
    <mergeCell ref="EIW13:EIX13"/>
    <mergeCell ref="EIY13:EIZ13"/>
    <mergeCell ref="EJA13:EJB13"/>
    <mergeCell ref="EJC13:EJD13"/>
    <mergeCell ref="EIG13:EIH13"/>
    <mergeCell ref="EII13:EIJ13"/>
    <mergeCell ref="EIK13:EIL13"/>
    <mergeCell ref="EIM13:EIN13"/>
    <mergeCell ref="EIO13:EIP13"/>
    <mergeCell ref="EIQ13:EIR13"/>
    <mergeCell ref="ENI13:ENJ13"/>
    <mergeCell ref="ENK13:ENL13"/>
    <mergeCell ref="ENM13:ENN13"/>
    <mergeCell ref="ENO13:ENP13"/>
    <mergeCell ref="ENQ13:ENR13"/>
    <mergeCell ref="ENS13:ENT13"/>
    <mergeCell ref="EMW13:EMX13"/>
    <mergeCell ref="EMY13:EMZ13"/>
    <mergeCell ref="ENA13:ENB13"/>
    <mergeCell ref="ENC13:END13"/>
    <mergeCell ref="ENE13:ENF13"/>
    <mergeCell ref="ENG13:ENH13"/>
    <mergeCell ref="EMK13:EML13"/>
    <mergeCell ref="EMM13:EMN13"/>
    <mergeCell ref="EMO13:EMP13"/>
    <mergeCell ref="EMQ13:EMR13"/>
    <mergeCell ref="EMS13:EMT13"/>
    <mergeCell ref="EMU13:EMV13"/>
    <mergeCell ref="ELY13:ELZ13"/>
    <mergeCell ref="EMA13:EMB13"/>
    <mergeCell ref="EMC13:EMD13"/>
    <mergeCell ref="EME13:EMF13"/>
    <mergeCell ref="EMG13:EMH13"/>
    <mergeCell ref="EMI13:EMJ13"/>
    <mergeCell ref="ELM13:ELN13"/>
    <mergeCell ref="ELO13:ELP13"/>
    <mergeCell ref="ELQ13:ELR13"/>
    <mergeCell ref="ELS13:ELT13"/>
    <mergeCell ref="ELU13:ELV13"/>
    <mergeCell ref="ELW13:ELX13"/>
    <mergeCell ref="ELA13:ELB13"/>
    <mergeCell ref="ELC13:ELD13"/>
    <mergeCell ref="ELE13:ELF13"/>
    <mergeCell ref="ELG13:ELH13"/>
    <mergeCell ref="ELI13:ELJ13"/>
    <mergeCell ref="ELK13:ELL13"/>
    <mergeCell ref="EQC13:EQD13"/>
    <mergeCell ref="EQE13:EQF13"/>
    <mergeCell ref="EQG13:EQH13"/>
    <mergeCell ref="EQI13:EQJ13"/>
    <mergeCell ref="EQK13:EQL13"/>
    <mergeCell ref="EQM13:EQN13"/>
    <mergeCell ref="EPQ13:EPR13"/>
    <mergeCell ref="EPS13:EPT13"/>
    <mergeCell ref="EPU13:EPV13"/>
    <mergeCell ref="EPW13:EPX13"/>
    <mergeCell ref="EPY13:EPZ13"/>
    <mergeCell ref="EQA13:EQB13"/>
    <mergeCell ref="EPE13:EPF13"/>
    <mergeCell ref="EPG13:EPH13"/>
    <mergeCell ref="EPI13:EPJ13"/>
    <mergeCell ref="EPK13:EPL13"/>
    <mergeCell ref="EPM13:EPN13"/>
    <mergeCell ref="EPO13:EPP13"/>
    <mergeCell ref="EOS13:EOT13"/>
    <mergeCell ref="EOU13:EOV13"/>
    <mergeCell ref="EOW13:EOX13"/>
    <mergeCell ref="EOY13:EOZ13"/>
    <mergeCell ref="EPA13:EPB13"/>
    <mergeCell ref="EPC13:EPD13"/>
    <mergeCell ref="EOG13:EOH13"/>
    <mergeCell ref="EOI13:EOJ13"/>
    <mergeCell ref="EOK13:EOL13"/>
    <mergeCell ref="EOM13:EON13"/>
    <mergeCell ref="EOO13:EOP13"/>
    <mergeCell ref="EOQ13:EOR13"/>
    <mergeCell ref="ENU13:ENV13"/>
    <mergeCell ref="ENW13:ENX13"/>
    <mergeCell ref="ENY13:ENZ13"/>
    <mergeCell ref="EOA13:EOB13"/>
    <mergeCell ref="EOC13:EOD13"/>
    <mergeCell ref="EOE13:EOF13"/>
    <mergeCell ref="ESW13:ESX13"/>
    <mergeCell ref="ESY13:ESZ13"/>
    <mergeCell ref="ETA13:ETB13"/>
    <mergeCell ref="ETC13:ETD13"/>
    <mergeCell ref="ETE13:ETF13"/>
    <mergeCell ref="ETG13:ETH13"/>
    <mergeCell ref="ESK13:ESL13"/>
    <mergeCell ref="ESM13:ESN13"/>
    <mergeCell ref="ESO13:ESP13"/>
    <mergeCell ref="ESQ13:ESR13"/>
    <mergeCell ref="ESS13:EST13"/>
    <mergeCell ref="ESU13:ESV13"/>
    <mergeCell ref="ERY13:ERZ13"/>
    <mergeCell ref="ESA13:ESB13"/>
    <mergeCell ref="ESC13:ESD13"/>
    <mergeCell ref="ESE13:ESF13"/>
    <mergeCell ref="ESG13:ESH13"/>
    <mergeCell ref="ESI13:ESJ13"/>
    <mergeCell ref="ERM13:ERN13"/>
    <mergeCell ref="ERO13:ERP13"/>
    <mergeCell ref="ERQ13:ERR13"/>
    <mergeCell ref="ERS13:ERT13"/>
    <mergeCell ref="ERU13:ERV13"/>
    <mergeCell ref="ERW13:ERX13"/>
    <mergeCell ref="ERA13:ERB13"/>
    <mergeCell ref="ERC13:ERD13"/>
    <mergeCell ref="ERE13:ERF13"/>
    <mergeCell ref="ERG13:ERH13"/>
    <mergeCell ref="ERI13:ERJ13"/>
    <mergeCell ref="ERK13:ERL13"/>
    <mergeCell ref="EQO13:EQP13"/>
    <mergeCell ref="EQQ13:EQR13"/>
    <mergeCell ref="EQS13:EQT13"/>
    <mergeCell ref="EQU13:EQV13"/>
    <mergeCell ref="EQW13:EQX13"/>
    <mergeCell ref="EQY13:EQZ13"/>
    <mergeCell ref="EVQ13:EVR13"/>
    <mergeCell ref="EVS13:EVT13"/>
    <mergeCell ref="EVU13:EVV13"/>
    <mergeCell ref="EVW13:EVX13"/>
    <mergeCell ref="EVY13:EVZ13"/>
    <mergeCell ref="EWA13:EWB13"/>
    <mergeCell ref="EVE13:EVF13"/>
    <mergeCell ref="EVG13:EVH13"/>
    <mergeCell ref="EVI13:EVJ13"/>
    <mergeCell ref="EVK13:EVL13"/>
    <mergeCell ref="EVM13:EVN13"/>
    <mergeCell ref="EVO13:EVP13"/>
    <mergeCell ref="EUS13:EUT13"/>
    <mergeCell ref="EUU13:EUV13"/>
    <mergeCell ref="EUW13:EUX13"/>
    <mergeCell ref="EUY13:EUZ13"/>
    <mergeCell ref="EVA13:EVB13"/>
    <mergeCell ref="EVC13:EVD13"/>
    <mergeCell ref="EUG13:EUH13"/>
    <mergeCell ref="EUI13:EUJ13"/>
    <mergeCell ref="EUK13:EUL13"/>
    <mergeCell ref="EUM13:EUN13"/>
    <mergeCell ref="EUO13:EUP13"/>
    <mergeCell ref="EUQ13:EUR13"/>
    <mergeCell ref="ETU13:ETV13"/>
    <mergeCell ref="ETW13:ETX13"/>
    <mergeCell ref="ETY13:ETZ13"/>
    <mergeCell ref="EUA13:EUB13"/>
    <mergeCell ref="EUC13:EUD13"/>
    <mergeCell ref="EUE13:EUF13"/>
    <mergeCell ref="ETI13:ETJ13"/>
    <mergeCell ref="ETK13:ETL13"/>
    <mergeCell ref="ETM13:ETN13"/>
    <mergeCell ref="ETO13:ETP13"/>
    <mergeCell ref="ETQ13:ETR13"/>
    <mergeCell ref="ETS13:ETT13"/>
    <mergeCell ref="EYK13:EYL13"/>
    <mergeCell ref="EYM13:EYN13"/>
    <mergeCell ref="EYO13:EYP13"/>
    <mergeCell ref="EYQ13:EYR13"/>
    <mergeCell ref="EYS13:EYT13"/>
    <mergeCell ref="EYU13:EYV13"/>
    <mergeCell ref="EXY13:EXZ13"/>
    <mergeCell ref="EYA13:EYB13"/>
    <mergeCell ref="EYC13:EYD13"/>
    <mergeCell ref="EYE13:EYF13"/>
    <mergeCell ref="EYG13:EYH13"/>
    <mergeCell ref="EYI13:EYJ13"/>
    <mergeCell ref="EXM13:EXN13"/>
    <mergeCell ref="EXO13:EXP13"/>
    <mergeCell ref="EXQ13:EXR13"/>
    <mergeCell ref="EXS13:EXT13"/>
    <mergeCell ref="EXU13:EXV13"/>
    <mergeCell ref="EXW13:EXX13"/>
    <mergeCell ref="EXA13:EXB13"/>
    <mergeCell ref="EXC13:EXD13"/>
    <mergeCell ref="EXE13:EXF13"/>
    <mergeCell ref="EXG13:EXH13"/>
    <mergeCell ref="EXI13:EXJ13"/>
    <mergeCell ref="EXK13:EXL13"/>
    <mergeCell ref="EWO13:EWP13"/>
    <mergeCell ref="EWQ13:EWR13"/>
    <mergeCell ref="EWS13:EWT13"/>
    <mergeCell ref="EWU13:EWV13"/>
    <mergeCell ref="EWW13:EWX13"/>
    <mergeCell ref="EWY13:EWZ13"/>
    <mergeCell ref="EWC13:EWD13"/>
    <mergeCell ref="EWE13:EWF13"/>
    <mergeCell ref="EWG13:EWH13"/>
    <mergeCell ref="EWI13:EWJ13"/>
    <mergeCell ref="EWK13:EWL13"/>
    <mergeCell ref="EWM13:EWN13"/>
    <mergeCell ref="FBE13:FBF13"/>
    <mergeCell ref="FBG13:FBH13"/>
    <mergeCell ref="FBI13:FBJ13"/>
    <mergeCell ref="FBK13:FBL13"/>
    <mergeCell ref="FBM13:FBN13"/>
    <mergeCell ref="FBO13:FBP13"/>
    <mergeCell ref="FAS13:FAT13"/>
    <mergeCell ref="FAU13:FAV13"/>
    <mergeCell ref="FAW13:FAX13"/>
    <mergeCell ref="FAY13:FAZ13"/>
    <mergeCell ref="FBA13:FBB13"/>
    <mergeCell ref="FBC13:FBD13"/>
    <mergeCell ref="FAG13:FAH13"/>
    <mergeCell ref="FAI13:FAJ13"/>
    <mergeCell ref="FAK13:FAL13"/>
    <mergeCell ref="FAM13:FAN13"/>
    <mergeCell ref="FAO13:FAP13"/>
    <mergeCell ref="FAQ13:FAR13"/>
    <mergeCell ref="EZU13:EZV13"/>
    <mergeCell ref="EZW13:EZX13"/>
    <mergeCell ref="EZY13:EZZ13"/>
    <mergeCell ref="FAA13:FAB13"/>
    <mergeCell ref="FAC13:FAD13"/>
    <mergeCell ref="FAE13:FAF13"/>
    <mergeCell ref="EZI13:EZJ13"/>
    <mergeCell ref="EZK13:EZL13"/>
    <mergeCell ref="EZM13:EZN13"/>
    <mergeCell ref="EZO13:EZP13"/>
    <mergeCell ref="EZQ13:EZR13"/>
    <mergeCell ref="EZS13:EZT13"/>
    <mergeCell ref="EYW13:EYX13"/>
    <mergeCell ref="EYY13:EYZ13"/>
    <mergeCell ref="EZA13:EZB13"/>
    <mergeCell ref="EZC13:EZD13"/>
    <mergeCell ref="EZE13:EZF13"/>
    <mergeCell ref="EZG13:EZH13"/>
    <mergeCell ref="FDY13:FDZ13"/>
    <mergeCell ref="FEA13:FEB13"/>
    <mergeCell ref="FEC13:FED13"/>
    <mergeCell ref="FEE13:FEF13"/>
    <mergeCell ref="FEG13:FEH13"/>
    <mergeCell ref="FEI13:FEJ13"/>
    <mergeCell ref="FDM13:FDN13"/>
    <mergeCell ref="FDO13:FDP13"/>
    <mergeCell ref="FDQ13:FDR13"/>
    <mergeCell ref="FDS13:FDT13"/>
    <mergeCell ref="FDU13:FDV13"/>
    <mergeCell ref="FDW13:FDX13"/>
    <mergeCell ref="FDA13:FDB13"/>
    <mergeCell ref="FDC13:FDD13"/>
    <mergeCell ref="FDE13:FDF13"/>
    <mergeCell ref="FDG13:FDH13"/>
    <mergeCell ref="FDI13:FDJ13"/>
    <mergeCell ref="FDK13:FDL13"/>
    <mergeCell ref="FCO13:FCP13"/>
    <mergeCell ref="FCQ13:FCR13"/>
    <mergeCell ref="FCS13:FCT13"/>
    <mergeCell ref="FCU13:FCV13"/>
    <mergeCell ref="FCW13:FCX13"/>
    <mergeCell ref="FCY13:FCZ13"/>
    <mergeCell ref="FCC13:FCD13"/>
    <mergeCell ref="FCE13:FCF13"/>
    <mergeCell ref="FCG13:FCH13"/>
    <mergeCell ref="FCI13:FCJ13"/>
    <mergeCell ref="FCK13:FCL13"/>
    <mergeCell ref="FCM13:FCN13"/>
    <mergeCell ref="FBQ13:FBR13"/>
    <mergeCell ref="FBS13:FBT13"/>
    <mergeCell ref="FBU13:FBV13"/>
    <mergeCell ref="FBW13:FBX13"/>
    <mergeCell ref="FBY13:FBZ13"/>
    <mergeCell ref="FCA13:FCB13"/>
    <mergeCell ref="FGS13:FGT13"/>
    <mergeCell ref="FGU13:FGV13"/>
    <mergeCell ref="FGW13:FGX13"/>
    <mergeCell ref="FGY13:FGZ13"/>
    <mergeCell ref="FHA13:FHB13"/>
    <mergeCell ref="FHC13:FHD13"/>
    <mergeCell ref="FGG13:FGH13"/>
    <mergeCell ref="FGI13:FGJ13"/>
    <mergeCell ref="FGK13:FGL13"/>
    <mergeCell ref="FGM13:FGN13"/>
    <mergeCell ref="FGO13:FGP13"/>
    <mergeCell ref="FGQ13:FGR13"/>
    <mergeCell ref="FFU13:FFV13"/>
    <mergeCell ref="FFW13:FFX13"/>
    <mergeCell ref="FFY13:FFZ13"/>
    <mergeCell ref="FGA13:FGB13"/>
    <mergeCell ref="FGC13:FGD13"/>
    <mergeCell ref="FGE13:FGF13"/>
    <mergeCell ref="FFI13:FFJ13"/>
    <mergeCell ref="FFK13:FFL13"/>
    <mergeCell ref="FFM13:FFN13"/>
    <mergeCell ref="FFO13:FFP13"/>
    <mergeCell ref="FFQ13:FFR13"/>
    <mergeCell ref="FFS13:FFT13"/>
    <mergeCell ref="FEW13:FEX13"/>
    <mergeCell ref="FEY13:FEZ13"/>
    <mergeCell ref="FFA13:FFB13"/>
    <mergeCell ref="FFC13:FFD13"/>
    <mergeCell ref="FFE13:FFF13"/>
    <mergeCell ref="FFG13:FFH13"/>
    <mergeCell ref="FEK13:FEL13"/>
    <mergeCell ref="FEM13:FEN13"/>
    <mergeCell ref="FEO13:FEP13"/>
    <mergeCell ref="FEQ13:FER13"/>
    <mergeCell ref="FES13:FET13"/>
    <mergeCell ref="FEU13:FEV13"/>
    <mergeCell ref="FJM13:FJN13"/>
    <mergeCell ref="FJO13:FJP13"/>
    <mergeCell ref="FJQ13:FJR13"/>
    <mergeCell ref="FJS13:FJT13"/>
    <mergeCell ref="FJU13:FJV13"/>
    <mergeCell ref="FJW13:FJX13"/>
    <mergeCell ref="FJA13:FJB13"/>
    <mergeCell ref="FJC13:FJD13"/>
    <mergeCell ref="FJE13:FJF13"/>
    <mergeCell ref="FJG13:FJH13"/>
    <mergeCell ref="FJI13:FJJ13"/>
    <mergeCell ref="FJK13:FJL13"/>
    <mergeCell ref="FIO13:FIP13"/>
    <mergeCell ref="FIQ13:FIR13"/>
    <mergeCell ref="FIS13:FIT13"/>
    <mergeCell ref="FIU13:FIV13"/>
    <mergeCell ref="FIW13:FIX13"/>
    <mergeCell ref="FIY13:FIZ13"/>
    <mergeCell ref="FIC13:FID13"/>
    <mergeCell ref="FIE13:FIF13"/>
    <mergeCell ref="FIG13:FIH13"/>
    <mergeCell ref="FII13:FIJ13"/>
    <mergeCell ref="FIK13:FIL13"/>
    <mergeCell ref="FIM13:FIN13"/>
    <mergeCell ref="FHQ13:FHR13"/>
    <mergeCell ref="FHS13:FHT13"/>
    <mergeCell ref="FHU13:FHV13"/>
    <mergeCell ref="FHW13:FHX13"/>
    <mergeCell ref="FHY13:FHZ13"/>
    <mergeCell ref="FIA13:FIB13"/>
    <mergeCell ref="FHE13:FHF13"/>
    <mergeCell ref="FHG13:FHH13"/>
    <mergeCell ref="FHI13:FHJ13"/>
    <mergeCell ref="FHK13:FHL13"/>
    <mergeCell ref="FHM13:FHN13"/>
    <mergeCell ref="FHO13:FHP13"/>
    <mergeCell ref="FMG13:FMH13"/>
    <mergeCell ref="FMI13:FMJ13"/>
    <mergeCell ref="FMK13:FML13"/>
    <mergeCell ref="FMM13:FMN13"/>
    <mergeCell ref="FMO13:FMP13"/>
    <mergeCell ref="FMQ13:FMR13"/>
    <mergeCell ref="FLU13:FLV13"/>
    <mergeCell ref="FLW13:FLX13"/>
    <mergeCell ref="FLY13:FLZ13"/>
    <mergeCell ref="FMA13:FMB13"/>
    <mergeCell ref="FMC13:FMD13"/>
    <mergeCell ref="FME13:FMF13"/>
    <mergeCell ref="FLI13:FLJ13"/>
    <mergeCell ref="FLK13:FLL13"/>
    <mergeCell ref="FLM13:FLN13"/>
    <mergeCell ref="FLO13:FLP13"/>
    <mergeCell ref="FLQ13:FLR13"/>
    <mergeCell ref="FLS13:FLT13"/>
    <mergeCell ref="FKW13:FKX13"/>
    <mergeCell ref="FKY13:FKZ13"/>
    <mergeCell ref="FLA13:FLB13"/>
    <mergeCell ref="FLC13:FLD13"/>
    <mergeCell ref="FLE13:FLF13"/>
    <mergeCell ref="FLG13:FLH13"/>
    <mergeCell ref="FKK13:FKL13"/>
    <mergeCell ref="FKM13:FKN13"/>
    <mergeCell ref="FKO13:FKP13"/>
    <mergeCell ref="FKQ13:FKR13"/>
    <mergeCell ref="FKS13:FKT13"/>
    <mergeCell ref="FKU13:FKV13"/>
    <mergeCell ref="FJY13:FJZ13"/>
    <mergeCell ref="FKA13:FKB13"/>
    <mergeCell ref="FKC13:FKD13"/>
    <mergeCell ref="FKE13:FKF13"/>
    <mergeCell ref="FKG13:FKH13"/>
    <mergeCell ref="FKI13:FKJ13"/>
    <mergeCell ref="FPA13:FPB13"/>
    <mergeCell ref="FPC13:FPD13"/>
    <mergeCell ref="FPE13:FPF13"/>
    <mergeCell ref="FPG13:FPH13"/>
    <mergeCell ref="FPI13:FPJ13"/>
    <mergeCell ref="FPK13:FPL13"/>
    <mergeCell ref="FOO13:FOP13"/>
    <mergeCell ref="FOQ13:FOR13"/>
    <mergeCell ref="FOS13:FOT13"/>
    <mergeCell ref="FOU13:FOV13"/>
    <mergeCell ref="FOW13:FOX13"/>
    <mergeCell ref="FOY13:FOZ13"/>
    <mergeCell ref="FOC13:FOD13"/>
    <mergeCell ref="FOE13:FOF13"/>
    <mergeCell ref="FOG13:FOH13"/>
    <mergeCell ref="FOI13:FOJ13"/>
    <mergeCell ref="FOK13:FOL13"/>
    <mergeCell ref="FOM13:FON13"/>
    <mergeCell ref="FNQ13:FNR13"/>
    <mergeCell ref="FNS13:FNT13"/>
    <mergeCell ref="FNU13:FNV13"/>
    <mergeCell ref="FNW13:FNX13"/>
    <mergeCell ref="FNY13:FNZ13"/>
    <mergeCell ref="FOA13:FOB13"/>
    <mergeCell ref="FNE13:FNF13"/>
    <mergeCell ref="FNG13:FNH13"/>
    <mergeCell ref="FNI13:FNJ13"/>
    <mergeCell ref="FNK13:FNL13"/>
    <mergeCell ref="FNM13:FNN13"/>
    <mergeCell ref="FNO13:FNP13"/>
    <mergeCell ref="FMS13:FMT13"/>
    <mergeCell ref="FMU13:FMV13"/>
    <mergeCell ref="FMW13:FMX13"/>
    <mergeCell ref="FMY13:FMZ13"/>
    <mergeCell ref="FNA13:FNB13"/>
    <mergeCell ref="FNC13:FND13"/>
    <mergeCell ref="FRU13:FRV13"/>
    <mergeCell ref="FRW13:FRX13"/>
    <mergeCell ref="FRY13:FRZ13"/>
    <mergeCell ref="FSA13:FSB13"/>
    <mergeCell ref="FSC13:FSD13"/>
    <mergeCell ref="FSE13:FSF13"/>
    <mergeCell ref="FRI13:FRJ13"/>
    <mergeCell ref="FRK13:FRL13"/>
    <mergeCell ref="FRM13:FRN13"/>
    <mergeCell ref="FRO13:FRP13"/>
    <mergeCell ref="FRQ13:FRR13"/>
    <mergeCell ref="FRS13:FRT13"/>
    <mergeCell ref="FQW13:FQX13"/>
    <mergeCell ref="FQY13:FQZ13"/>
    <mergeCell ref="FRA13:FRB13"/>
    <mergeCell ref="FRC13:FRD13"/>
    <mergeCell ref="FRE13:FRF13"/>
    <mergeCell ref="FRG13:FRH13"/>
    <mergeCell ref="FQK13:FQL13"/>
    <mergeCell ref="FQM13:FQN13"/>
    <mergeCell ref="FQO13:FQP13"/>
    <mergeCell ref="FQQ13:FQR13"/>
    <mergeCell ref="FQS13:FQT13"/>
    <mergeCell ref="FQU13:FQV13"/>
    <mergeCell ref="FPY13:FPZ13"/>
    <mergeCell ref="FQA13:FQB13"/>
    <mergeCell ref="FQC13:FQD13"/>
    <mergeCell ref="FQE13:FQF13"/>
    <mergeCell ref="FQG13:FQH13"/>
    <mergeCell ref="FQI13:FQJ13"/>
    <mergeCell ref="FPM13:FPN13"/>
    <mergeCell ref="FPO13:FPP13"/>
    <mergeCell ref="FPQ13:FPR13"/>
    <mergeCell ref="FPS13:FPT13"/>
    <mergeCell ref="FPU13:FPV13"/>
    <mergeCell ref="FPW13:FPX13"/>
    <mergeCell ref="FUO13:FUP13"/>
    <mergeCell ref="FUQ13:FUR13"/>
    <mergeCell ref="FUS13:FUT13"/>
    <mergeCell ref="FUU13:FUV13"/>
    <mergeCell ref="FUW13:FUX13"/>
    <mergeCell ref="FUY13:FUZ13"/>
    <mergeCell ref="FUC13:FUD13"/>
    <mergeCell ref="FUE13:FUF13"/>
    <mergeCell ref="FUG13:FUH13"/>
    <mergeCell ref="FUI13:FUJ13"/>
    <mergeCell ref="FUK13:FUL13"/>
    <mergeCell ref="FUM13:FUN13"/>
    <mergeCell ref="FTQ13:FTR13"/>
    <mergeCell ref="FTS13:FTT13"/>
    <mergeCell ref="FTU13:FTV13"/>
    <mergeCell ref="FTW13:FTX13"/>
    <mergeCell ref="FTY13:FTZ13"/>
    <mergeCell ref="FUA13:FUB13"/>
    <mergeCell ref="FTE13:FTF13"/>
    <mergeCell ref="FTG13:FTH13"/>
    <mergeCell ref="FTI13:FTJ13"/>
    <mergeCell ref="FTK13:FTL13"/>
    <mergeCell ref="FTM13:FTN13"/>
    <mergeCell ref="FTO13:FTP13"/>
    <mergeCell ref="FSS13:FST13"/>
    <mergeCell ref="FSU13:FSV13"/>
    <mergeCell ref="FSW13:FSX13"/>
    <mergeCell ref="FSY13:FSZ13"/>
    <mergeCell ref="FTA13:FTB13"/>
    <mergeCell ref="FTC13:FTD13"/>
    <mergeCell ref="FSG13:FSH13"/>
    <mergeCell ref="FSI13:FSJ13"/>
    <mergeCell ref="FSK13:FSL13"/>
    <mergeCell ref="FSM13:FSN13"/>
    <mergeCell ref="FSO13:FSP13"/>
    <mergeCell ref="FSQ13:FSR13"/>
    <mergeCell ref="FXI13:FXJ13"/>
    <mergeCell ref="FXK13:FXL13"/>
    <mergeCell ref="FXM13:FXN13"/>
    <mergeCell ref="FXO13:FXP13"/>
    <mergeCell ref="FXQ13:FXR13"/>
    <mergeCell ref="FXS13:FXT13"/>
    <mergeCell ref="FWW13:FWX13"/>
    <mergeCell ref="FWY13:FWZ13"/>
    <mergeCell ref="FXA13:FXB13"/>
    <mergeCell ref="FXC13:FXD13"/>
    <mergeCell ref="FXE13:FXF13"/>
    <mergeCell ref="FXG13:FXH13"/>
    <mergeCell ref="FWK13:FWL13"/>
    <mergeCell ref="FWM13:FWN13"/>
    <mergeCell ref="FWO13:FWP13"/>
    <mergeCell ref="FWQ13:FWR13"/>
    <mergeCell ref="FWS13:FWT13"/>
    <mergeCell ref="FWU13:FWV13"/>
    <mergeCell ref="FVY13:FVZ13"/>
    <mergeCell ref="FWA13:FWB13"/>
    <mergeCell ref="FWC13:FWD13"/>
    <mergeCell ref="FWE13:FWF13"/>
    <mergeCell ref="FWG13:FWH13"/>
    <mergeCell ref="FWI13:FWJ13"/>
    <mergeCell ref="FVM13:FVN13"/>
    <mergeCell ref="FVO13:FVP13"/>
    <mergeCell ref="FVQ13:FVR13"/>
    <mergeCell ref="FVS13:FVT13"/>
    <mergeCell ref="FVU13:FVV13"/>
    <mergeCell ref="FVW13:FVX13"/>
    <mergeCell ref="FVA13:FVB13"/>
    <mergeCell ref="FVC13:FVD13"/>
    <mergeCell ref="FVE13:FVF13"/>
    <mergeCell ref="FVG13:FVH13"/>
    <mergeCell ref="FVI13:FVJ13"/>
    <mergeCell ref="FVK13:FVL13"/>
    <mergeCell ref="GAC13:GAD13"/>
    <mergeCell ref="GAE13:GAF13"/>
    <mergeCell ref="GAG13:GAH13"/>
    <mergeCell ref="GAI13:GAJ13"/>
    <mergeCell ref="GAK13:GAL13"/>
    <mergeCell ref="GAM13:GAN13"/>
    <mergeCell ref="FZQ13:FZR13"/>
    <mergeCell ref="FZS13:FZT13"/>
    <mergeCell ref="FZU13:FZV13"/>
    <mergeCell ref="FZW13:FZX13"/>
    <mergeCell ref="FZY13:FZZ13"/>
    <mergeCell ref="GAA13:GAB13"/>
    <mergeCell ref="FZE13:FZF13"/>
    <mergeCell ref="FZG13:FZH13"/>
    <mergeCell ref="FZI13:FZJ13"/>
    <mergeCell ref="FZK13:FZL13"/>
    <mergeCell ref="FZM13:FZN13"/>
    <mergeCell ref="FZO13:FZP13"/>
    <mergeCell ref="FYS13:FYT13"/>
    <mergeCell ref="FYU13:FYV13"/>
    <mergeCell ref="FYW13:FYX13"/>
    <mergeCell ref="FYY13:FYZ13"/>
    <mergeCell ref="FZA13:FZB13"/>
    <mergeCell ref="FZC13:FZD13"/>
    <mergeCell ref="FYG13:FYH13"/>
    <mergeCell ref="FYI13:FYJ13"/>
    <mergeCell ref="FYK13:FYL13"/>
    <mergeCell ref="FYM13:FYN13"/>
    <mergeCell ref="FYO13:FYP13"/>
    <mergeCell ref="FYQ13:FYR13"/>
    <mergeCell ref="FXU13:FXV13"/>
    <mergeCell ref="FXW13:FXX13"/>
    <mergeCell ref="FXY13:FXZ13"/>
    <mergeCell ref="FYA13:FYB13"/>
    <mergeCell ref="FYC13:FYD13"/>
    <mergeCell ref="FYE13:FYF13"/>
    <mergeCell ref="GCW13:GCX13"/>
    <mergeCell ref="GCY13:GCZ13"/>
    <mergeCell ref="GDA13:GDB13"/>
    <mergeCell ref="GDC13:GDD13"/>
    <mergeCell ref="GDE13:GDF13"/>
    <mergeCell ref="GDG13:GDH13"/>
    <mergeCell ref="GCK13:GCL13"/>
    <mergeCell ref="GCM13:GCN13"/>
    <mergeCell ref="GCO13:GCP13"/>
    <mergeCell ref="GCQ13:GCR13"/>
    <mergeCell ref="GCS13:GCT13"/>
    <mergeCell ref="GCU13:GCV13"/>
    <mergeCell ref="GBY13:GBZ13"/>
    <mergeCell ref="GCA13:GCB13"/>
    <mergeCell ref="GCC13:GCD13"/>
    <mergeCell ref="GCE13:GCF13"/>
    <mergeCell ref="GCG13:GCH13"/>
    <mergeCell ref="GCI13:GCJ13"/>
    <mergeCell ref="GBM13:GBN13"/>
    <mergeCell ref="GBO13:GBP13"/>
    <mergeCell ref="GBQ13:GBR13"/>
    <mergeCell ref="GBS13:GBT13"/>
    <mergeCell ref="GBU13:GBV13"/>
    <mergeCell ref="GBW13:GBX13"/>
    <mergeCell ref="GBA13:GBB13"/>
    <mergeCell ref="GBC13:GBD13"/>
    <mergeCell ref="GBE13:GBF13"/>
    <mergeCell ref="GBG13:GBH13"/>
    <mergeCell ref="GBI13:GBJ13"/>
    <mergeCell ref="GBK13:GBL13"/>
    <mergeCell ref="GAO13:GAP13"/>
    <mergeCell ref="GAQ13:GAR13"/>
    <mergeCell ref="GAS13:GAT13"/>
    <mergeCell ref="GAU13:GAV13"/>
    <mergeCell ref="GAW13:GAX13"/>
    <mergeCell ref="GAY13:GAZ13"/>
    <mergeCell ref="GFQ13:GFR13"/>
    <mergeCell ref="GFS13:GFT13"/>
    <mergeCell ref="GFU13:GFV13"/>
    <mergeCell ref="GFW13:GFX13"/>
    <mergeCell ref="GFY13:GFZ13"/>
    <mergeCell ref="GGA13:GGB13"/>
    <mergeCell ref="GFE13:GFF13"/>
    <mergeCell ref="GFG13:GFH13"/>
    <mergeCell ref="GFI13:GFJ13"/>
    <mergeCell ref="GFK13:GFL13"/>
    <mergeCell ref="GFM13:GFN13"/>
    <mergeCell ref="GFO13:GFP13"/>
    <mergeCell ref="GES13:GET13"/>
    <mergeCell ref="GEU13:GEV13"/>
    <mergeCell ref="GEW13:GEX13"/>
    <mergeCell ref="GEY13:GEZ13"/>
    <mergeCell ref="GFA13:GFB13"/>
    <mergeCell ref="GFC13:GFD13"/>
    <mergeCell ref="GEG13:GEH13"/>
    <mergeCell ref="GEI13:GEJ13"/>
    <mergeCell ref="GEK13:GEL13"/>
    <mergeCell ref="GEM13:GEN13"/>
    <mergeCell ref="GEO13:GEP13"/>
    <mergeCell ref="GEQ13:GER13"/>
    <mergeCell ref="GDU13:GDV13"/>
    <mergeCell ref="GDW13:GDX13"/>
    <mergeCell ref="GDY13:GDZ13"/>
    <mergeCell ref="GEA13:GEB13"/>
    <mergeCell ref="GEC13:GED13"/>
    <mergeCell ref="GEE13:GEF13"/>
    <mergeCell ref="GDI13:GDJ13"/>
    <mergeCell ref="GDK13:GDL13"/>
    <mergeCell ref="GDM13:GDN13"/>
    <mergeCell ref="GDO13:GDP13"/>
    <mergeCell ref="GDQ13:GDR13"/>
    <mergeCell ref="GDS13:GDT13"/>
    <mergeCell ref="GIK13:GIL13"/>
    <mergeCell ref="GIM13:GIN13"/>
    <mergeCell ref="GIO13:GIP13"/>
    <mergeCell ref="GIQ13:GIR13"/>
    <mergeCell ref="GIS13:GIT13"/>
    <mergeCell ref="GIU13:GIV13"/>
    <mergeCell ref="GHY13:GHZ13"/>
    <mergeCell ref="GIA13:GIB13"/>
    <mergeCell ref="GIC13:GID13"/>
    <mergeCell ref="GIE13:GIF13"/>
    <mergeCell ref="GIG13:GIH13"/>
    <mergeCell ref="GII13:GIJ13"/>
    <mergeCell ref="GHM13:GHN13"/>
    <mergeCell ref="GHO13:GHP13"/>
    <mergeCell ref="GHQ13:GHR13"/>
    <mergeCell ref="GHS13:GHT13"/>
    <mergeCell ref="GHU13:GHV13"/>
    <mergeCell ref="GHW13:GHX13"/>
    <mergeCell ref="GHA13:GHB13"/>
    <mergeCell ref="GHC13:GHD13"/>
    <mergeCell ref="GHE13:GHF13"/>
    <mergeCell ref="GHG13:GHH13"/>
    <mergeCell ref="GHI13:GHJ13"/>
    <mergeCell ref="GHK13:GHL13"/>
    <mergeCell ref="GGO13:GGP13"/>
    <mergeCell ref="GGQ13:GGR13"/>
    <mergeCell ref="GGS13:GGT13"/>
    <mergeCell ref="GGU13:GGV13"/>
    <mergeCell ref="GGW13:GGX13"/>
    <mergeCell ref="GGY13:GGZ13"/>
    <mergeCell ref="GGC13:GGD13"/>
    <mergeCell ref="GGE13:GGF13"/>
    <mergeCell ref="GGG13:GGH13"/>
    <mergeCell ref="GGI13:GGJ13"/>
    <mergeCell ref="GGK13:GGL13"/>
    <mergeCell ref="GGM13:GGN13"/>
    <mergeCell ref="GLE13:GLF13"/>
    <mergeCell ref="GLG13:GLH13"/>
    <mergeCell ref="GLI13:GLJ13"/>
    <mergeCell ref="GLK13:GLL13"/>
    <mergeCell ref="GLM13:GLN13"/>
    <mergeCell ref="GLO13:GLP13"/>
    <mergeCell ref="GKS13:GKT13"/>
    <mergeCell ref="GKU13:GKV13"/>
    <mergeCell ref="GKW13:GKX13"/>
    <mergeCell ref="GKY13:GKZ13"/>
    <mergeCell ref="GLA13:GLB13"/>
    <mergeCell ref="GLC13:GLD13"/>
    <mergeCell ref="GKG13:GKH13"/>
    <mergeCell ref="GKI13:GKJ13"/>
    <mergeCell ref="GKK13:GKL13"/>
    <mergeCell ref="GKM13:GKN13"/>
    <mergeCell ref="GKO13:GKP13"/>
    <mergeCell ref="GKQ13:GKR13"/>
    <mergeCell ref="GJU13:GJV13"/>
    <mergeCell ref="GJW13:GJX13"/>
    <mergeCell ref="GJY13:GJZ13"/>
    <mergeCell ref="GKA13:GKB13"/>
    <mergeCell ref="GKC13:GKD13"/>
    <mergeCell ref="GKE13:GKF13"/>
    <mergeCell ref="GJI13:GJJ13"/>
    <mergeCell ref="GJK13:GJL13"/>
    <mergeCell ref="GJM13:GJN13"/>
    <mergeCell ref="GJO13:GJP13"/>
    <mergeCell ref="GJQ13:GJR13"/>
    <mergeCell ref="GJS13:GJT13"/>
    <mergeCell ref="GIW13:GIX13"/>
    <mergeCell ref="GIY13:GIZ13"/>
    <mergeCell ref="GJA13:GJB13"/>
    <mergeCell ref="GJC13:GJD13"/>
    <mergeCell ref="GJE13:GJF13"/>
    <mergeCell ref="GJG13:GJH13"/>
    <mergeCell ref="GNY13:GNZ13"/>
    <mergeCell ref="GOA13:GOB13"/>
    <mergeCell ref="GOC13:GOD13"/>
    <mergeCell ref="GOE13:GOF13"/>
    <mergeCell ref="GOG13:GOH13"/>
    <mergeCell ref="GOI13:GOJ13"/>
    <mergeCell ref="GNM13:GNN13"/>
    <mergeCell ref="GNO13:GNP13"/>
    <mergeCell ref="GNQ13:GNR13"/>
    <mergeCell ref="GNS13:GNT13"/>
    <mergeCell ref="GNU13:GNV13"/>
    <mergeCell ref="GNW13:GNX13"/>
    <mergeCell ref="GNA13:GNB13"/>
    <mergeCell ref="GNC13:GND13"/>
    <mergeCell ref="GNE13:GNF13"/>
    <mergeCell ref="GNG13:GNH13"/>
    <mergeCell ref="GNI13:GNJ13"/>
    <mergeCell ref="GNK13:GNL13"/>
    <mergeCell ref="GMO13:GMP13"/>
    <mergeCell ref="GMQ13:GMR13"/>
    <mergeCell ref="GMS13:GMT13"/>
    <mergeCell ref="GMU13:GMV13"/>
    <mergeCell ref="GMW13:GMX13"/>
    <mergeCell ref="GMY13:GMZ13"/>
    <mergeCell ref="GMC13:GMD13"/>
    <mergeCell ref="GME13:GMF13"/>
    <mergeCell ref="GMG13:GMH13"/>
    <mergeCell ref="GMI13:GMJ13"/>
    <mergeCell ref="GMK13:GML13"/>
    <mergeCell ref="GMM13:GMN13"/>
    <mergeCell ref="GLQ13:GLR13"/>
    <mergeCell ref="GLS13:GLT13"/>
    <mergeCell ref="GLU13:GLV13"/>
    <mergeCell ref="GLW13:GLX13"/>
    <mergeCell ref="GLY13:GLZ13"/>
    <mergeCell ref="GMA13:GMB13"/>
    <mergeCell ref="GQS13:GQT13"/>
    <mergeCell ref="GQU13:GQV13"/>
    <mergeCell ref="GQW13:GQX13"/>
    <mergeCell ref="GQY13:GQZ13"/>
    <mergeCell ref="GRA13:GRB13"/>
    <mergeCell ref="GRC13:GRD13"/>
    <mergeCell ref="GQG13:GQH13"/>
    <mergeCell ref="GQI13:GQJ13"/>
    <mergeCell ref="GQK13:GQL13"/>
    <mergeCell ref="GQM13:GQN13"/>
    <mergeCell ref="GQO13:GQP13"/>
    <mergeCell ref="GQQ13:GQR13"/>
    <mergeCell ref="GPU13:GPV13"/>
    <mergeCell ref="GPW13:GPX13"/>
    <mergeCell ref="GPY13:GPZ13"/>
    <mergeCell ref="GQA13:GQB13"/>
    <mergeCell ref="GQC13:GQD13"/>
    <mergeCell ref="GQE13:GQF13"/>
    <mergeCell ref="GPI13:GPJ13"/>
    <mergeCell ref="GPK13:GPL13"/>
    <mergeCell ref="GPM13:GPN13"/>
    <mergeCell ref="GPO13:GPP13"/>
    <mergeCell ref="GPQ13:GPR13"/>
    <mergeCell ref="GPS13:GPT13"/>
    <mergeCell ref="GOW13:GOX13"/>
    <mergeCell ref="GOY13:GOZ13"/>
    <mergeCell ref="GPA13:GPB13"/>
    <mergeCell ref="GPC13:GPD13"/>
    <mergeCell ref="GPE13:GPF13"/>
    <mergeCell ref="GPG13:GPH13"/>
    <mergeCell ref="GOK13:GOL13"/>
    <mergeCell ref="GOM13:GON13"/>
    <mergeCell ref="GOO13:GOP13"/>
    <mergeCell ref="GOQ13:GOR13"/>
    <mergeCell ref="GOS13:GOT13"/>
    <mergeCell ref="GOU13:GOV13"/>
    <mergeCell ref="GTM13:GTN13"/>
    <mergeCell ref="GTO13:GTP13"/>
    <mergeCell ref="GTQ13:GTR13"/>
    <mergeCell ref="GTS13:GTT13"/>
    <mergeCell ref="GTU13:GTV13"/>
    <mergeCell ref="GTW13:GTX13"/>
    <mergeCell ref="GTA13:GTB13"/>
    <mergeCell ref="GTC13:GTD13"/>
    <mergeCell ref="GTE13:GTF13"/>
    <mergeCell ref="GTG13:GTH13"/>
    <mergeCell ref="GTI13:GTJ13"/>
    <mergeCell ref="GTK13:GTL13"/>
    <mergeCell ref="GSO13:GSP13"/>
    <mergeCell ref="GSQ13:GSR13"/>
    <mergeCell ref="GSS13:GST13"/>
    <mergeCell ref="GSU13:GSV13"/>
    <mergeCell ref="GSW13:GSX13"/>
    <mergeCell ref="GSY13:GSZ13"/>
    <mergeCell ref="GSC13:GSD13"/>
    <mergeCell ref="GSE13:GSF13"/>
    <mergeCell ref="GSG13:GSH13"/>
    <mergeCell ref="GSI13:GSJ13"/>
    <mergeCell ref="GSK13:GSL13"/>
    <mergeCell ref="GSM13:GSN13"/>
    <mergeCell ref="GRQ13:GRR13"/>
    <mergeCell ref="GRS13:GRT13"/>
    <mergeCell ref="GRU13:GRV13"/>
    <mergeCell ref="GRW13:GRX13"/>
    <mergeCell ref="GRY13:GRZ13"/>
    <mergeCell ref="GSA13:GSB13"/>
    <mergeCell ref="GRE13:GRF13"/>
    <mergeCell ref="GRG13:GRH13"/>
    <mergeCell ref="GRI13:GRJ13"/>
    <mergeCell ref="GRK13:GRL13"/>
    <mergeCell ref="GRM13:GRN13"/>
    <mergeCell ref="GRO13:GRP13"/>
    <mergeCell ref="GWG13:GWH13"/>
    <mergeCell ref="GWI13:GWJ13"/>
    <mergeCell ref="GWK13:GWL13"/>
    <mergeCell ref="GWM13:GWN13"/>
    <mergeCell ref="GWO13:GWP13"/>
    <mergeCell ref="GWQ13:GWR13"/>
    <mergeCell ref="GVU13:GVV13"/>
    <mergeCell ref="GVW13:GVX13"/>
    <mergeCell ref="GVY13:GVZ13"/>
    <mergeCell ref="GWA13:GWB13"/>
    <mergeCell ref="GWC13:GWD13"/>
    <mergeCell ref="GWE13:GWF13"/>
    <mergeCell ref="GVI13:GVJ13"/>
    <mergeCell ref="GVK13:GVL13"/>
    <mergeCell ref="GVM13:GVN13"/>
    <mergeCell ref="GVO13:GVP13"/>
    <mergeCell ref="GVQ13:GVR13"/>
    <mergeCell ref="GVS13:GVT13"/>
    <mergeCell ref="GUW13:GUX13"/>
    <mergeCell ref="GUY13:GUZ13"/>
    <mergeCell ref="GVA13:GVB13"/>
    <mergeCell ref="GVC13:GVD13"/>
    <mergeCell ref="GVE13:GVF13"/>
    <mergeCell ref="GVG13:GVH13"/>
    <mergeCell ref="GUK13:GUL13"/>
    <mergeCell ref="GUM13:GUN13"/>
    <mergeCell ref="GUO13:GUP13"/>
    <mergeCell ref="GUQ13:GUR13"/>
    <mergeCell ref="GUS13:GUT13"/>
    <mergeCell ref="GUU13:GUV13"/>
    <mergeCell ref="GTY13:GTZ13"/>
    <mergeCell ref="GUA13:GUB13"/>
    <mergeCell ref="GUC13:GUD13"/>
    <mergeCell ref="GUE13:GUF13"/>
    <mergeCell ref="GUG13:GUH13"/>
    <mergeCell ref="GUI13:GUJ13"/>
    <mergeCell ref="GZA13:GZB13"/>
    <mergeCell ref="GZC13:GZD13"/>
    <mergeCell ref="GZE13:GZF13"/>
    <mergeCell ref="GZG13:GZH13"/>
    <mergeCell ref="GZI13:GZJ13"/>
    <mergeCell ref="GZK13:GZL13"/>
    <mergeCell ref="GYO13:GYP13"/>
    <mergeCell ref="GYQ13:GYR13"/>
    <mergeCell ref="GYS13:GYT13"/>
    <mergeCell ref="GYU13:GYV13"/>
    <mergeCell ref="GYW13:GYX13"/>
    <mergeCell ref="GYY13:GYZ13"/>
    <mergeCell ref="GYC13:GYD13"/>
    <mergeCell ref="GYE13:GYF13"/>
    <mergeCell ref="GYG13:GYH13"/>
    <mergeCell ref="GYI13:GYJ13"/>
    <mergeCell ref="GYK13:GYL13"/>
    <mergeCell ref="GYM13:GYN13"/>
    <mergeCell ref="GXQ13:GXR13"/>
    <mergeCell ref="GXS13:GXT13"/>
    <mergeCell ref="GXU13:GXV13"/>
    <mergeCell ref="GXW13:GXX13"/>
    <mergeCell ref="GXY13:GXZ13"/>
    <mergeCell ref="GYA13:GYB13"/>
    <mergeCell ref="GXE13:GXF13"/>
    <mergeCell ref="GXG13:GXH13"/>
    <mergeCell ref="GXI13:GXJ13"/>
    <mergeCell ref="GXK13:GXL13"/>
    <mergeCell ref="GXM13:GXN13"/>
    <mergeCell ref="GXO13:GXP13"/>
    <mergeCell ref="GWS13:GWT13"/>
    <mergeCell ref="GWU13:GWV13"/>
    <mergeCell ref="GWW13:GWX13"/>
    <mergeCell ref="GWY13:GWZ13"/>
    <mergeCell ref="GXA13:GXB13"/>
    <mergeCell ref="GXC13:GXD13"/>
    <mergeCell ref="HBU13:HBV13"/>
    <mergeCell ref="HBW13:HBX13"/>
    <mergeCell ref="HBY13:HBZ13"/>
    <mergeCell ref="HCA13:HCB13"/>
    <mergeCell ref="HCC13:HCD13"/>
    <mergeCell ref="HCE13:HCF13"/>
    <mergeCell ref="HBI13:HBJ13"/>
    <mergeCell ref="HBK13:HBL13"/>
    <mergeCell ref="HBM13:HBN13"/>
    <mergeCell ref="HBO13:HBP13"/>
    <mergeCell ref="HBQ13:HBR13"/>
    <mergeCell ref="HBS13:HBT13"/>
    <mergeCell ref="HAW13:HAX13"/>
    <mergeCell ref="HAY13:HAZ13"/>
    <mergeCell ref="HBA13:HBB13"/>
    <mergeCell ref="HBC13:HBD13"/>
    <mergeCell ref="HBE13:HBF13"/>
    <mergeCell ref="HBG13:HBH13"/>
    <mergeCell ref="HAK13:HAL13"/>
    <mergeCell ref="HAM13:HAN13"/>
    <mergeCell ref="HAO13:HAP13"/>
    <mergeCell ref="HAQ13:HAR13"/>
    <mergeCell ref="HAS13:HAT13"/>
    <mergeCell ref="HAU13:HAV13"/>
    <mergeCell ref="GZY13:GZZ13"/>
    <mergeCell ref="HAA13:HAB13"/>
    <mergeCell ref="HAC13:HAD13"/>
    <mergeCell ref="HAE13:HAF13"/>
    <mergeCell ref="HAG13:HAH13"/>
    <mergeCell ref="HAI13:HAJ13"/>
    <mergeCell ref="GZM13:GZN13"/>
    <mergeCell ref="GZO13:GZP13"/>
    <mergeCell ref="GZQ13:GZR13"/>
    <mergeCell ref="GZS13:GZT13"/>
    <mergeCell ref="GZU13:GZV13"/>
    <mergeCell ref="GZW13:GZX13"/>
    <mergeCell ref="HEO13:HEP13"/>
    <mergeCell ref="HEQ13:HER13"/>
    <mergeCell ref="HES13:HET13"/>
    <mergeCell ref="HEU13:HEV13"/>
    <mergeCell ref="HEW13:HEX13"/>
    <mergeCell ref="HEY13:HEZ13"/>
    <mergeCell ref="HEC13:HED13"/>
    <mergeCell ref="HEE13:HEF13"/>
    <mergeCell ref="HEG13:HEH13"/>
    <mergeCell ref="HEI13:HEJ13"/>
    <mergeCell ref="HEK13:HEL13"/>
    <mergeCell ref="HEM13:HEN13"/>
    <mergeCell ref="HDQ13:HDR13"/>
    <mergeCell ref="HDS13:HDT13"/>
    <mergeCell ref="HDU13:HDV13"/>
    <mergeCell ref="HDW13:HDX13"/>
    <mergeCell ref="HDY13:HDZ13"/>
    <mergeCell ref="HEA13:HEB13"/>
    <mergeCell ref="HDE13:HDF13"/>
    <mergeCell ref="HDG13:HDH13"/>
    <mergeCell ref="HDI13:HDJ13"/>
    <mergeCell ref="HDK13:HDL13"/>
    <mergeCell ref="HDM13:HDN13"/>
    <mergeCell ref="HDO13:HDP13"/>
    <mergeCell ref="HCS13:HCT13"/>
    <mergeCell ref="HCU13:HCV13"/>
    <mergeCell ref="HCW13:HCX13"/>
    <mergeCell ref="HCY13:HCZ13"/>
    <mergeCell ref="HDA13:HDB13"/>
    <mergeCell ref="HDC13:HDD13"/>
    <mergeCell ref="HCG13:HCH13"/>
    <mergeCell ref="HCI13:HCJ13"/>
    <mergeCell ref="HCK13:HCL13"/>
    <mergeCell ref="HCM13:HCN13"/>
    <mergeCell ref="HCO13:HCP13"/>
    <mergeCell ref="HCQ13:HCR13"/>
    <mergeCell ref="HHI13:HHJ13"/>
    <mergeCell ref="HHK13:HHL13"/>
    <mergeCell ref="HHM13:HHN13"/>
    <mergeCell ref="HHO13:HHP13"/>
    <mergeCell ref="HHQ13:HHR13"/>
    <mergeCell ref="HHS13:HHT13"/>
    <mergeCell ref="HGW13:HGX13"/>
    <mergeCell ref="HGY13:HGZ13"/>
    <mergeCell ref="HHA13:HHB13"/>
    <mergeCell ref="HHC13:HHD13"/>
    <mergeCell ref="HHE13:HHF13"/>
    <mergeCell ref="HHG13:HHH13"/>
    <mergeCell ref="HGK13:HGL13"/>
    <mergeCell ref="HGM13:HGN13"/>
    <mergeCell ref="HGO13:HGP13"/>
    <mergeCell ref="HGQ13:HGR13"/>
    <mergeCell ref="HGS13:HGT13"/>
    <mergeCell ref="HGU13:HGV13"/>
    <mergeCell ref="HFY13:HFZ13"/>
    <mergeCell ref="HGA13:HGB13"/>
    <mergeCell ref="HGC13:HGD13"/>
    <mergeCell ref="HGE13:HGF13"/>
    <mergeCell ref="HGG13:HGH13"/>
    <mergeCell ref="HGI13:HGJ13"/>
    <mergeCell ref="HFM13:HFN13"/>
    <mergeCell ref="HFO13:HFP13"/>
    <mergeCell ref="HFQ13:HFR13"/>
    <mergeCell ref="HFS13:HFT13"/>
    <mergeCell ref="HFU13:HFV13"/>
    <mergeCell ref="HFW13:HFX13"/>
    <mergeCell ref="HFA13:HFB13"/>
    <mergeCell ref="HFC13:HFD13"/>
    <mergeCell ref="HFE13:HFF13"/>
    <mergeCell ref="HFG13:HFH13"/>
    <mergeCell ref="HFI13:HFJ13"/>
    <mergeCell ref="HFK13:HFL13"/>
    <mergeCell ref="HKC13:HKD13"/>
    <mergeCell ref="HKE13:HKF13"/>
    <mergeCell ref="HKG13:HKH13"/>
    <mergeCell ref="HKI13:HKJ13"/>
    <mergeCell ref="HKK13:HKL13"/>
    <mergeCell ref="HKM13:HKN13"/>
    <mergeCell ref="HJQ13:HJR13"/>
    <mergeCell ref="HJS13:HJT13"/>
    <mergeCell ref="HJU13:HJV13"/>
    <mergeCell ref="HJW13:HJX13"/>
    <mergeCell ref="HJY13:HJZ13"/>
    <mergeCell ref="HKA13:HKB13"/>
    <mergeCell ref="HJE13:HJF13"/>
    <mergeCell ref="HJG13:HJH13"/>
    <mergeCell ref="HJI13:HJJ13"/>
    <mergeCell ref="HJK13:HJL13"/>
    <mergeCell ref="HJM13:HJN13"/>
    <mergeCell ref="HJO13:HJP13"/>
    <mergeCell ref="HIS13:HIT13"/>
    <mergeCell ref="HIU13:HIV13"/>
    <mergeCell ref="HIW13:HIX13"/>
    <mergeCell ref="HIY13:HIZ13"/>
    <mergeCell ref="HJA13:HJB13"/>
    <mergeCell ref="HJC13:HJD13"/>
    <mergeCell ref="HIG13:HIH13"/>
    <mergeCell ref="HII13:HIJ13"/>
    <mergeCell ref="HIK13:HIL13"/>
    <mergeCell ref="HIM13:HIN13"/>
    <mergeCell ref="HIO13:HIP13"/>
    <mergeCell ref="HIQ13:HIR13"/>
    <mergeCell ref="HHU13:HHV13"/>
    <mergeCell ref="HHW13:HHX13"/>
    <mergeCell ref="HHY13:HHZ13"/>
    <mergeCell ref="HIA13:HIB13"/>
    <mergeCell ref="HIC13:HID13"/>
    <mergeCell ref="HIE13:HIF13"/>
    <mergeCell ref="HMW13:HMX13"/>
    <mergeCell ref="HMY13:HMZ13"/>
    <mergeCell ref="HNA13:HNB13"/>
    <mergeCell ref="HNC13:HND13"/>
    <mergeCell ref="HNE13:HNF13"/>
    <mergeCell ref="HNG13:HNH13"/>
    <mergeCell ref="HMK13:HML13"/>
    <mergeCell ref="HMM13:HMN13"/>
    <mergeCell ref="HMO13:HMP13"/>
    <mergeCell ref="HMQ13:HMR13"/>
    <mergeCell ref="HMS13:HMT13"/>
    <mergeCell ref="HMU13:HMV13"/>
    <mergeCell ref="HLY13:HLZ13"/>
    <mergeCell ref="HMA13:HMB13"/>
    <mergeCell ref="HMC13:HMD13"/>
    <mergeCell ref="HME13:HMF13"/>
    <mergeCell ref="HMG13:HMH13"/>
    <mergeCell ref="HMI13:HMJ13"/>
    <mergeCell ref="HLM13:HLN13"/>
    <mergeCell ref="HLO13:HLP13"/>
    <mergeCell ref="HLQ13:HLR13"/>
    <mergeCell ref="HLS13:HLT13"/>
    <mergeCell ref="HLU13:HLV13"/>
    <mergeCell ref="HLW13:HLX13"/>
    <mergeCell ref="HLA13:HLB13"/>
    <mergeCell ref="HLC13:HLD13"/>
    <mergeCell ref="HLE13:HLF13"/>
    <mergeCell ref="HLG13:HLH13"/>
    <mergeCell ref="HLI13:HLJ13"/>
    <mergeCell ref="HLK13:HLL13"/>
    <mergeCell ref="HKO13:HKP13"/>
    <mergeCell ref="HKQ13:HKR13"/>
    <mergeCell ref="HKS13:HKT13"/>
    <mergeCell ref="HKU13:HKV13"/>
    <mergeCell ref="HKW13:HKX13"/>
    <mergeCell ref="HKY13:HKZ13"/>
    <mergeCell ref="HPQ13:HPR13"/>
    <mergeCell ref="HPS13:HPT13"/>
    <mergeCell ref="HPU13:HPV13"/>
    <mergeCell ref="HPW13:HPX13"/>
    <mergeCell ref="HPY13:HPZ13"/>
    <mergeCell ref="HQA13:HQB13"/>
    <mergeCell ref="HPE13:HPF13"/>
    <mergeCell ref="HPG13:HPH13"/>
    <mergeCell ref="HPI13:HPJ13"/>
    <mergeCell ref="HPK13:HPL13"/>
    <mergeCell ref="HPM13:HPN13"/>
    <mergeCell ref="HPO13:HPP13"/>
    <mergeCell ref="HOS13:HOT13"/>
    <mergeCell ref="HOU13:HOV13"/>
    <mergeCell ref="HOW13:HOX13"/>
    <mergeCell ref="HOY13:HOZ13"/>
    <mergeCell ref="HPA13:HPB13"/>
    <mergeCell ref="HPC13:HPD13"/>
    <mergeCell ref="HOG13:HOH13"/>
    <mergeCell ref="HOI13:HOJ13"/>
    <mergeCell ref="HOK13:HOL13"/>
    <mergeCell ref="HOM13:HON13"/>
    <mergeCell ref="HOO13:HOP13"/>
    <mergeCell ref="HOQ13:HOR13"/>
    <mergeCell ref="HNU13:HNV13"/>
    <mergeCell ref="HNW13:HNX13"/>
    <mergeCell ref="HNY13:HNZ13"/>
    <mergeCell ref="HOA13:HOB13"/>
    <mergeCell ref="HOC13:HOD13"/>
    <mergeCell ref="HOE13:HOF13"/>
    <mergeCell ref="HNI13:HNJ13"/>
    <mergeCell ref="HNK13:HNL13"/>
    <mergeCell ref="HNM13:HNN13"/>
    <mergeCell ref="HNO13:HNP13"/>
    <mergeCell ref="HNQ13:HNR13"/>
    <mergeCell ref="HNS13:HNT13"/>
    <mergeCell ref="HSK13:HSL13"/>
    <mergeCell ref="HSM13:HSN13"/>
    <mergeCell ref="HSO13:HSP13"/>
    <mergeCell ref="HSQ13:HSR13"/>
    <mergeCell ref="HSS13:HST13"/>
    <mergeCell ref="HSU13:HSV13"/>
    <mergeCell ref="HRY13:HRZ13"/>
    <mergeCell ref="HSA13:HSB13"/>
    <mergeCell ref="HSC13:HSD13"/>
    <mergeCell ref="HSE13:HSF13"/>
    <mergeCell ref="HSG13:HSH13"/>
    <mergeCell ref="HSI13:HSJ13"/>
    <mergeCell ref="HRM13:HRN13"/>
    <mergeCell ref="HRO13:HRP13"/>
    <mergeCell ref="HRQ13:HRR13"/>
    <mergeCell ref="HRS13:HRT13"/>
    <mergeCell ref="HRU13:HRV13"/>
    <mergeCell ref="HRW13:HRX13"/>
    <mergeCell ref="HRA13:HRB13"/>
    <mergeCell ref="HRC13:HRD13"/>
    <mergeCell ref="HRE13:HRF13"/>
    <mergeCell ref="HRG13:HRH13"/>
    <mergeCell ref="HRI13:HRJ13"/>
    <mergeCell ref="HRK13:HRL13"/>
    <mergeCell ref="HQO13:HQP13"/>
    <mergeCell ref="HQQ13:HQR13"/>
    <mergeCell ref="HQS13:HQT13"/>
    <mergeCell ref="HQU13:HQV13"/>
    <mergeCell ref="HQW13:HQX13"/>
    <mergeCell ref="HQY13:HQZ13"/>
    <mergeCell ref="HQC13:HQD13"/>
    <mergeCell ref="HQE13:HQF13"/>
    <mergeCell ref="HQG13:HQH13"/>
    <mergeCell ref="HQI13:HQJ13"/>
    <mergeCell ref="HQK13:HQL13"/>
    <mergeCell ref="HQM13:HQN13"/>
    <mergeCell ref="HVE13:HVF13"/>
    <mergeCell ref="HVG13:HVH13"/>
    <mergeCell ref="HVI13:HVJ13"/>
    <mergeCell ref="HVK13:HVL13"/>
    <mergeCell ref="HVM13:HVN13"/>
    <mergeCell ref="HVO13:HVP13"/>
    <mergeCell ref="HUS13:HUT13"/>
    <mergeCell ref="HUU13:HUV13"/>
    <mergeCell ref="HUW13:HUX13"/>
    <mergeCell ref="HUY13:HUZ13"/>
    <mergeCell ref="HVA13:HVB13"/>
    <mergeCell ref="HVC13:HVD13"/>
    <mergeCell ref="HUG13:HUH13"/>
    <mergeCell ref="HUI13:HUJ13"/>
    <mergeCell ref="HUK13:HUL13"/>
    <mergeCell ref="HUM13:HUN13"/>
    <mergeCell ref="HUO13:HUP13"/>
    <mergeCell ref="HUQ13:HUR13"/>
    <mergeCell ref="HTU13:HTV13"/>
    <mergeCell ref="HTW13:HTX13"/>
    <mergeCell ref="HTY13:HTZ13"/>
    <mergeCell ref="HUA13:HUB13"/>
    <mergeCell ref="HUC13:HUD13"/>
    <mergeCell ref="HUE13:HUF13"/>
    <mergeCell ref="HTI13:HTJ13"/>
    <mergeCell ref="HTK13:HTL13"/>
    <mergeCell ref="HTM13:HTN13"/>
    <mergeCell ref="HTO13:HTP13"/>
    <mergeCell ref="HTQ13:HTR13"/>
    <mergeCell ref="HTS13:HTT13"/>
    <mergeCell ref="HSW13:HSX13"/>
    <mergeCell ref="HSY13:HSZ13"/>
    <mergeCell ref="HTA13:HTB13"/>
    <mergeCell ref="HTC13:HTD13"/>
    <mergeCell ref="HTE13:HTF13"/>
    <mergeCell ref="HTG13:HTH13"/>
    <mergeCell ref="HXY13:HXZ13"/>
    <mergeCell ref="HYA13:HYB13"/>
    <mergeCell ref="HYC13:HYD13"/>
    <mergeCell ref="HYE13:HYF13"/>
    <mergeCell ref="HYG13:HYH13"/>
    <mergeCell ref="HYI13:HYJ13"/>
    <mergeCell ref="HXM13:HXN13"/>
    <mergeCell ref="HXO13:HXP13"/>
    <mergeCell ref="HXQ13:HXR13"/>
    <mergeCell ref="HXS13:HXT13"/>
    <mergeCell ref="HXU13:HXV13"/>
    <mergeCell ref="HXW13:HXX13"/>
    <mergeCell ref="HXA13:HXB13"/>
    <mergeCell ref="HXC13:HXD13"/>
    <mergeCell ref="HXE13:HXF13"/>
    <mergeCell ref="HXG13:HXH13"/>
    <mergeCell ref="HXI13:HXJ13"/>
    <mergeCell ref="HXK13:HXL13"/>
    <mergeCell ref="HWO13:HWP13"/>
    <mergeCell ref="HWQ13:HWR13"/>
    <mergeCell ref="HWS13:HWT13"/>
    <mergeCell ref="HWU13:HWV13"/>
    <mergeCell ref="HWW13:HWX13"/>
    <mergeCell ref="HWY13:HWZ13"/>
    <mergeCell ref="HWC13:HWD13"/>
    <mergeCell ref="HWE13:HWF13"/>
    <mergeCell ref="HWG13:HWH13"/>
    <mergeCell ref="HWI13:HWJ13"/>
    <mergeCell ref="HWK13:HWL13"/>
    <mergeCell ref="HWM13:HWN13"/>
    <mergeCell ref="HVQ13:HVR13"/>
    <mergeCell ref="HVS13:HVT13"/>
    <mergeCell ref="HVU13:HVV13"/>
    <mergeCell ref="HVW13:HVX13"/>
    <mergeCell ref="HVY13:HVZ13"/>
    <mergeCell ref="HWA13:HWB13"/>
    <mergeCell ref="IAS13:IAT13"/>
    <mergeCell ref="IAU13:IAV13"/>
    <mergeCell ref="IAW13:IAX13"/>
    <mergeCell ref="IAY13:IAZ13"/>
    <mergeCell ref="IBA13:IBB13"/>
    <mergeCell ref="IBC13:IBD13"/>
    <mergeCell ref="IAG13:IAH13"/>
    <mergeCell ref="IAI13:IAJ13"/>
    <mergeCell ref="IAK13:IAL13"/>
    <mergeCell ref="IAM13:IAN13"/>
    <mergeCell ref="IAO13:IAP13"/>
    <mergeCell ref="IAQ13:IAR13"/>
    <mergeCell ref="HZU13:HZV13"/>
    <mergeCell ref="HZW13:HZX13"/>
    <mergeCell ref="HZY13:HZZ13"/>
    <mergeCell ref="IAA13:IAB13"/>
    <mergeCell ref="IAC13:IAD13"/>
    <mergeCell ref="IAE13:IAF13"/>
    <mergeCell ref="HZI13:HZJ13"/>
    <mergeCell ref="HZK13:HZL13"/>
    <mergeCell ref="HZM13:HZN13"/>
    <mergeCell ref="HZO13:HZP13"/>
    <mergeCell ref="HZQ13:HZR13"/>
    <mergeCell ref="HZS13:HZT13"/>
    <mergeCell ref="HYW13:HYX13"/>
    <mergeCell ref="HYY13:HYZ13"/>
    <mergeCell ref="HZA13:HZB13"/>
    <mergeCell ref="HZC13:HZD13"/>
    <mergeCell ref="HZE13:HZF13"/>
    <mergeCell ref="HZG13:HZH13"/>
    <mergeCell ref="HYK13:HYL13"/>
    <mergeCell ref="HYM13:HYN13"/>
    <mergeCell ref="HYO13:HYP13"/>
    <mergeCell ref="HYQ13:HYR13"/>
    <mergeCell ref="HYS13:HYT13"/>
    <mergeCell ref="HYU13:HYV13"/>
    <mergeCell ref="IDM13:IDN13"/>
    <mergeCell ref="IDO13:IDP13"/>
    <mergeCell ref="IDQ13:IDR13"/>
    <mergeCell ref="IDS13:IDT13"/>
    <mergeCell ref="IDU13:IDV13"/>
    <mergeCell ref="IDW13:IDX13"/>
    <mergeCell ref="IDA13:IDB13"/>
    <mergeCell ref="IDC13:IDD13"/>
    <mergeCell ref="IDE13:IDF13"/>
    <mergeCell ref="IDG13:IDH13"/>
    <mergeCell ref="IDI13:IDJ13"/>
    <mergeCell ref="IDK13:IDL13"/>
    <mergeCell ref="ICO13:ICP13"/>
    <mergeCell ref="ICQ13:ICR13"/>
    <mergeCell ref="ICS13:ICT13"/>
    <mergeCell ref="ICU13:ICV13"/>
    <mergeCell ref="ICW13:ICX13"/>
    <mergeCell ref="ICY13:ICZ13"/>
    <mergeCell ref="ICC13:ICD13"/>
    <mergeCell ref="ICE13:ICF13"/>
    <mergeCell ref="ICG13:ICH13"/>
    <mergeCell ref="ICI13:ICJ13"/>
    <mergeCell ref="ICK13:ICL13"/>
    <mergeCell ref="ICM13:ICN13"/>
    <mergeCell ref="IBQ13:IBR13"/>
    <mergeCell ref="IBS13:IBT13"/>
    <mergeCell ref="IBU13:IBV13"/>
    <mergeCell ref="IBW13:IBX13"/>
    <mergeCell ref="IBY13:IBZ13"/>
    <mergeCell ref="ICA13:ICB13"/>
    <mergeCell ref="IBE13:IBF13"/>
    <mergeCell ref="IBG13:IBH13"/>
    <mergeCell ref="IBI13:IBJ13"/>
    <mergeCell ref="IBK13:IBL13"/>
    <mergeCell ref="IBM13:IBN13"/>
    <mergeCell ref="IBO13:IBP13"/>
    <mergeCell ref="IGG13:IGH13"/>
    <mergeCell ref="IGI13:IGJ13"/>
    <mergeCell ref="IGK13:IGL13"/>
    <mergeCell ref="IGM13:IGN13"/>
    <mergeCell ref="IGO13:IGP13"/>
    <mergeCell ref="IGQ13:IGR13"/>
    <mergeCell ref="IFU13:IFV13"/>
    <mergeCell ref="IFW13:IFX13"/>
    <mergeCell ref="IFY13:IFZ13"/>
    <mergeCell ref="IGA13:IGB13"/>
    <mergeCell ref="IGC13:IGD13"/>
    <mergeCell ref="IGE13:IGF13"/>
    <mergeCell ref="IFI13:IFJ13"/>
    <mergeCell ref="IFK13:IFL13"/>
    <mergeCell ref="IFM13:IFN13"/>
    <mergeCell ref="IFO13:IFP13"/>
    <mergeCell ref="IFQ13:IFR13"/>
    <mergeCell ref="IFS13:IFT13"/>
    <mergeCell ref="IEW13:IEX13"/>
    <mergeCell ref="IEY13:IEZ13"/>
    <mergeCell ref="IFA13:IFB13"/>
    <mergeCell ref="IFC13:IFD13"/>
    <mergeCell ref="IFE13:IFF13"/>
    <mergeCell ref="IFG13:IFH13"/>
    <mergeCell ref="IEK13:IEL13"/>
    <mergeCell ref="IEM13:IEN13"/>
    <mergeCell ref="IEO13:IEP13"/>
    <mergeCell ref="IEQ13:IER13"/>
    <mergeCell ref="IES13:IET13"/>
    <mergeCell ref="IEU13:IEV13"/>
    <mergeCell ref="IDY13:IDZ13"/>
    <mergeCell ref="IEA13:IEB13"/>
    <mergeCell ref="IEC13:IED13"/>
    <mergeCell ref="IEE13:IEF13"/>
    <mergeCell ref="IEG13:IEH13"/>
    <mergeCell ref="IEI13:IEJ13"/>
    <mergeCell ref="IJA13:IJB13"/>
    <mergeCell ref="IJC13:IJD13"/>
    <mergeCell ref="IJE13:IJF13"/>
    <mergeCell ref="IJG13:IJH13"/>
    <mergeCell ref="IJI13:IJJ13"/>
    <mergeCell ref="IJK13:IJL13"/>
    <mergeCell ref="IIO13:IIP13"/>
    <mergeCell ref="IIQ13:IIR13"/>
    <mergeCell ref="IIS13:IIT13"/>
    <mergeCell ref="IIU13:IIV13"/>
    <mergeCell ref="IIW13:IIX13"/>
    <mergeCell ref="IIY13:IIZ13"/>
    <mergeCell ref="IIC13:IID13"/>
    <mergeCell ref="IIE13:IIF13"/>
    <mergeCell ref="IIG13:IIH13"/>
    <mergeCell ref="III13:IIJ13"/>
    <mergeCell ref="IIK13:IIL13"/>
    <mergeCell ref="IIM13:IIN13"/>
    <mergeCell ref="IHQ13:IHR13"/>
    <mergeCell ref="IHS13:IHT13"/>
    <mergeCell ref="IHU13:IHV13"/>
    <mergeCell ref="IHW13:IHX13"/>
    <mergeCell ref="IHY13:IHZ13"/>
    <mergeCell ref="IIA13:IIB13"/>
    <mergeCell ref="IHE13:IHF13"/>
    <mergeCell ref="IHG13:IHH13"/>
    <mergeCell ref="IHI13:IHJ13"/>
    <mergeCell ref="IHK13:IHL13"/>
    <mergeCell ref="IHM13:IHN13"/>
    <mergeCell ref="IHO13:IHP13"/>
    <mergeCell ref="IGS13:IGT13"/>
    <mergeCell ref="IGU13:IGV13"/>
    <mergeCell ref="IGW13:IGX13"/>
    <mergeCell ref="IGY13:IGZ13"/>
    <mergeCell ref="IHA13:IHB13"/>
    <mergeCell ref="IHC13:IHD13"/>
    <mergeCell ref="ILU13:ILV13"/>
    <mergeCell ref="ILW13:ILX13"/>
    <mergeCell ref="ILY13:ILZ13"/>
    <mergeCell ref="IMA13:IMB13"/>
    <mergeCell ref="IMC13:IMD13"/>
    <mergeCell ref="IME13:IMF13"/>
    <mergeCell ref="ILI13:ILJ13"/>
    <mergeCell ref="ILK13:ILL13"/>
    <mergeCell ref="ILM13:ILN13"/>
    <mergeCell ref="ILO13:ILP13"/>
    <mergeCell ref="ILQ13:ILR13"/>
    <mergeCell ref="ILS13:ILT13"/>
    <mergeCell ref="IKW13:IKX13"/>
    <mergeCell ref="IKY13:IKZ13"/>
    <mergeCell ref="ILA13:ILB13"/>
    <mergeCell ref="ILC13:ILD13"/>
    <mergeCell ref="ILE13:ILF13"/>
    <mergeCell ref="ILG13:ILH13"/>
    <mergeCell ref="IKK13:IKL13"/>
    <mergeCell ref="IKM13:IKN13"/>
    <mergeCell ref="IKO13:IKP13"/>
    <mergeCell ref="IKQ13:IKR13"/>
    <mergeCell ref="IKS13:IKT13"/>
    <mergeCell ref="IKU13:IKV13"/>
    <mergeCell ref="IJY13:IJZ13"/>
    <mergeCell ref="IKA13:IKB13"/>
    <mergeCell ref="IKC13:IKD13"/>
    <mergeCell ref="IKE13:IKF13"/>
    <mergeCell ref="IKG13:IKH13"/>
    <mergeCell ref="IKI13:IKJ13"/>
    <mergeCell ref="IJM13:IJN13"/>
    <mergeCell ref="IJO13:IJP13"/>
    <mergeCell ref="IJQ13:IJR13"/>
    <mergeCell ref="IJS13:IJT13"/>
    <mergeCell ref="IJU13:IJV13"/>
    <mergeCell ref="IJW13:IJX13"/>
    <mergeCell ref="IOO13:IOP13"/>
    <mergeCell ref="IOQ13:IOR13"/>
    <mergeCell ref="IOS13:IOT13"/>
    <mergeCell ref="IOU13:IOV13"/>
    <mergeCell ref="IOW13:IOX13"/>
    <mergeCell ref="IOY13:IOZ13"/>
    <mergeCell ref="IOC13:IOD13"/>
    <mergeCell ref="IOE13:IOF13"/>
    <mergeCell ref="IOG13:IOH13"/>
    <mergeCell ref="IOI13:IOJ13"/>
    <mergeCell ref="IOK13:IOL13"/>
    <mergeCell ref="IOM13:ION13"/>
    <mergeCell ref="INQ13:INR13"/>
    <mergeCell ref="INS13:INT13"/>
    <mergeCell ref="INU13:INV13"/>
    <mergeCell ref="INW13:INX13"/>
    <mergeCell ref="INY13:INZ13"/>
    <mergeCell ref="IOA13:IOB13"/>
    <mergeCell ref="INE13:INF13"/>
    <mergeCell ref="ING13:INH13"/>
    <mergeCell ref="INI13:INJ13"/>
    <mergeCell ref="INK13:INL13"/>
    <mergeCell ref="INM13:INN13"/>
    <mergeCell ref="INO13:INP13"/>
    <mergeCell ref="IMS13:IMT13"/>
    <mergeCell ref="IMU13:IMV13"/>
    <mergeCell ref="IMW13:IMX13"/>
    <mergeCell ref="IMY13:IMZ13"/>
    <mergeCell ref="INA13:INB13"/>
    <mergeCell ref="INC13:IND13"/>
    <mergeCell ref="IMG13:IMH13"/>
    <mergeCell ref="IMI13:IMJ13"/>
    <mergeCell ref="IMK13:IML13"/>
    <mergeCell ref="IMM13:IMN13"/>
    <mergeCell ref="IMO13:IMP13"/>
    <mergeCell ref="IMQ13:IMR13"/>
    <mergeCell ref="IRI13:IRJ13"/>
    <mergeCell ref="IRK13:IRL13"/>
    <mergeCell ref="IRM13:IRN13"/>
    <mergeCell ref="IRO13:IRP13"/>
    <mergeCell ref="IRQ13:IRR13"/>
    <mergeCell ref="IRS13:IRT13"/>
    <mergeCell ref="IQW13:IQX13"/>
    <mergeCell ref="IQY13:IQZ13"/>
    <mergeCell ref="IRA13:IRB13"/>
    <mergeCell ref="IRC13:IRD13"/>
    <mergeCell ref="IRE13:IRF13"/>
    <mergeCell ref="IRG13:IRH13"/>
    <mergeCell ref="IQK13:IQL13"/>
    <mergeCell ref="IQM13:IQN13"/>
    <mergeCell ref="IQO13:IQP13"/>
    <mergeCell ref="IQQ13:IQR13"/>
    <mergeCell ref="IQS13:IQT13"/>
    <mergeCell ref="IQU13:IQV13"/>
    <mergeCell ref="IPY13:IPZ13"/>
    <mergeCell ref="IQA13:IQB13"/>
    <mergeCell ref="IQC13:IQD13"/>
    <mergeCell ref="IQE13:IQF13"/>
    <mergeCell ref="IQG13:IQH13"/>
    <mergeCell ref="IQI13:IQJ13"/>
    <mergeCell ref="IPM13:IPN13"/>
    <mergeCell ref="IPO13:IPP13"/>
    <mergeCell ref="IPQ13:IPR13"/>
    <mergeCell ref="IPS13:IPT13"/>
    <mergeCell ref="IPU13:IPV13"/>
    <mergeCell ref="IPW13:IPX13"/>
    <mergeCell ref="IPA13:IPB13"/>
    <mergeCell ref="IPC13:IPD13"/>
    <mergeCell ref="IPE13:IPF13"/>
    <mergeCell ref="IPG13:IPH13"/>
    <mergeCell ref="IPI13:IPJ13"/>
    <mergeCell ref="IPK13:IPL13"/>
    <mergeCell ref="IUC13:IUD13"/>
    <mergeCell ref="IUE13:IUF13"/>
    <mergeCell ref="IUG13:IUH13"/>
    <mergeCell ref="IUI13:IUJ13"/>
    <mergeCell ref="IUK13:IUL13"/>
    <mergeCell ref="IUM13:IUN13"/>
    <mergeCell ref="ITQ13:ITR13"/>
    <mergeCell ref="ITS13:ITT13"/>
    <mergeCell ref="ITU13:ITV13"/>
    <mergeCell ref="ITW13:ITX13"/>
    <mergeCell ref="ITY13:ITZ13"/>
    <mergeCell ref="IUA13:IUB13"/>
    <mergeCell ref="ITE13:ITF13"/>
    <mergeCell ref="ITG13:ITH13"/>
    <mergeCell ref="ITI13:ITJ13"/>
    <mergeCell ref="ITK13:ITL13"/>
    <mergeCell ref="ITM13:ITN13"/>
    <mergeCell ref="ITO13:ITP13"/>
    <mergeCell ref="ISS13:IST13"/>
    <mergeCell ref="ISU13:ISV13"/>
    <mergeCell ref="ISW13:ISX13"/>
    <mergeCell ref="ISY13:ISZ13"/>
    <mergeCell ref="ITA13:ITB13"/>
    <mergeCell ref="ITC13:ITD13"/>
    <mergeCell ref="ISG13:ISH13"/>
    <mergeCell ref="ISI13:ISJ13"/>
    <mergeCell ref="ISK13:ISL13"/>
    <mergeCell ref="ISM13:ISN13"/>
    <mergeCell ref="ISO13:ISP13"/>
    <mergeCell ref="ISQ13:ISR13"/>
    <mergeCell ref="IRU13:IRV13"/>
    <mergeCell ref="IRW13:IRX13"/>
    <mergeCell ref="IRY13:IRZ13"/>
    <mergeCell ref="ISA13:ISB13"/>
    <mergeCell ref="ISC13:ISD13"/>
    <mergeCell ref="ISE13:ISF13"/>
    <mergeCell ref="IWW13:IWX13"/>
    <mergeCell ref="IWY13:IWZ13"/>
    <mergeCell ref="IXA13:IXB13"/>
    <mergeCell ref="IXC13:IXD13"/>
    <mergeCell ref="IXE13:IXF13"/>
    <mergeCell ref="IXG13:IXH13"/>
    <mergeCell ref="IWK13:IWL13"/>
    <mergeCell ref="IWM13:IWN13"/>
    <mergeCell ref="IWO13:IWP13"/>
    <mergeCell ref="IWQ13:IWR13"/>
    <mergeCell ref="IWS13:IWT13"/>
    <mergeCell ref="IWU13:IWV13"/>
    <mergeCell ref="IVY13:IVZ13"/>
    <mergeCell ref="IWA13:IWB13"/>
    <mergeCell ref="IWC13:IWD13"/>
    <mergeCell ref="IWE13:IWF13"/>
    <mergeCell ref="IWG13:IWH13"/>
    <mergeCell ref="IWI13:IWJ13"/>
    <mergeCell ref="IVM13:IVN13"/>
    <mergeCell ref="IVO13:IVP13"/>
    <mergeCell ref="IVQ13:IVR13"/>
    <mergeCell ref="IVS13:IVT13"/>
    <mergeCell ref="IVU13:IVV13"/>
    <mergeCell ref="IVW13:IVX13"/>
    <mergeCell ref="IVA13:IVB13"/>
    <mergeCell ref="IVC13:IVD13"/>
    <mergeCell ref="IVE13:IVF13"/>
    <mergeCell ref="IVG13:IVH13"/>
    <mergeCell ref="IVI13:IVJ13"/>
    <mergeCell ref="IVK13:IVL13"/>
    <mergeCell ref="IUO13:IUP13"/>
    <mergeCell ref="IUQ13:IUR13"/>
    <mergeCell ref="IUS13:IUT13"/>
    <mergeCell ref="IUU13:IUV13"/>
    <mergeCell ref="IUW13:IUX13"/>
    <mergeCell ref="IUY13:IUZ13"/>
    <mergeCell ref="IZQ13:IZR13"/>
    <mergeCell ref="IZS13:IZT13"/>
    <mergeCell ref="IZU13:IZV13"/>
    <mergeCell ref="IZW13:IZX13"/>
    <mergeCell ref="IZY13:IZZ13"/>
    <mergeCell ref="JAA13:JAB13"/>
    <mergeCell ref="IZE13:IZF13"/>
    <mergeCell ref="IZG13:IZH13"/>
    <mergeCell ref="IZI13:IZJ13"/>
    <mergeCell ref="IZK13:IZL13"/>
    <mergeCell ref="IZM13:IZN13"/>
    <mergeCell ref="IZO13:IZP13"/>
    <mergeCell ref="IYS13:IYT13"/>
    <mergeCell ref="IYU13:IYV13"/>
    <mergeCell ref="IYW13:IYX13"/>
    <mergeCell ref="IYY13:IYZ13"/>
    <mergeCell ref="IZA13:IZB13"/>
    <mergeCell ref="IZC13:IZD13"/>
    <mergeCell ref="IYG13:IYH13"/>
    <mergeCell ref="IYI13:IYJ13"/>
    <mergeCell ref="IYK13:IYL13"/>
    <mergeCell ref="IYM13:IYN13"/>
    <mergeCell ref="IYO13:IYP13"/>
    <mergeCell ref="IYQ13:IYR13"/>
    <mergeCell ref="IXU13:IXV13"/>
    <mergeCell ref="IXW13:IXX13"/>
    <mergeCell ref="IXY13:IXZ13"/>
    <mergeCell ref="IYA13:IYB13"/>
    <mergeCell ref="IYC13:IYD13"/>
    <mergeCell ref="IYE13:IYF13"/>
    <mergeCell ref="IXI13:IXJ13"/>
    <mergeCell ref="IXK13:IXL13"/>
    <mergeCell ref="IXM13:IXN13"/>
    <mergeCell ref="IXO13:IXP13"/>
    <mergeCell ref="IXQ13:IXR13"/>
    <mergeCell ref="IXS13:IXT13"/>
    <mergeCell ref="JCK13:JCL13"/>
    <mergeCell ref="JCM13:JCN13"/>
    <mergeCell ref="JCO13:JCP13"/>
    <mergeCell ref="JCQ13:JCR13"/>
    <mergeCell ref="JCS13:JCT13"/>
    <mergeCell ref="JCU13:JCV13"/>
    <mergeCell ref="JBY13:JBZ13"/>
    <mergeCell ref="JCA13:JCB13"/>
    <mergeCell ref="JCC13:JCD13"/>
    <mergeCell ref="JCE13:JCF13"/>
    <mergeCell ref="JCG13:JCH13"/>
    <mergeCell ref="JCI13:JCJ13"/>
    <mergeCell ref="JBM13:JBN13"/>
    <mergeCell ref="JBO13:JBP13"/>
    <mergeCell ref="JBQ13:JBR13"/>
    <mergeCell ref="JBS13:JBT13"/>
    <mergeCell ref="JBU13:JBV13"/>
    <mergeCell ref="JBW13:JBX13"/>
    <mergeCell ref="JBA13:JBB13"/>
    <mergeCell ref="JBC13:JBD13"/>
    <mergeCell ref="JBE13:JBF13"/>
    <mergeCell ref="JBG13:JBH13"/>
    <mergeCell ref="JBI13:JBJ13"/>
    <mergeCell ref="JBK13:JBL13"/>
    <mergeCell ref="JAO13:JAP13"/>
    <mergeCell ref="JAQ13:JAR13"/>
    <mergeCell ref="JAS13:JAT13"/>
    <mergeCell ref="JAU13:JAV13"/>
    <mergeCell ref="JAW13:JAX13"/>
    <mergeCell ref="JAY13:JAZ13"/>
    <mergeCell ref="JAC13:JAD13"/>
    <mergeCell ref="JAE13:JAF13"/>
    <mergeCell ref="JAG13:JAH13"/>
    <mergeCell ref="JAI13:JAJ13"/>
    <mergeCell ref="JAK13:JAL13"/>
    <mergeCell ref="JAM13:JAN13"/>
    <mergeCell ref="JFE13:JFF13"/>
    <mergeCell ref="JFG13:JFH13"/>
    <mergeCell ref="JFI13:JFJ13"/>
    <mergeCell ref="JFK13:JFL13"/>
    <mergeCell ref="JFM13:JFN13"/>
    <mergeCell ref="JFO13:JFP13"/>
    <mergeCell ref="JES13:JET13"/>
    <mergeCell ref="JEU13:JEV13"/>
    <mergeCell ref="JEW13:JEX13"/>
    <mergeCell ref="JEY13:JEZ13"/>
    <mergeCell ref="JFA13:JFB13"/>
    <mergeCell ref="JFC13:JFD13"/>
    <mergeCell ref="JEG13:JEH13"/>
    <mergeCell ref="JEI13:JEJ13"/>
    <mergeCell ref="JEK13:JEL13"/>
    <mergeCell ref="JEM13:JEN13"/>
    <mergeCell ref="JEO13:JEP13"/>
    <mergeCell ref="JEQ13:JER13"/>
    <mergeCell ref="JDU13:JDV13"/>
    <mergeCell ref="JDW13:JDX13"/>
    <mergeCell ref="JDY13:JDZ13"/>
    <mergeCell ref="JEA13:JEB13"/>
    <mergeCell ref="JEC13:JED13"/>
    <mergeCell ref="JEE13:JEF13"/>
    <mergeCell ref="JDI13:JDJ13"/>
    <mergeCell ref="JDK13:JDL13"/>
    <mergeCell ref="JDM13:JDN13"/>
    <mergeCell ref="JDO13:JDP13"/>
    <mergeCell ref="JDQ13:JDR13"/>
    <mergeCell ref="JDS13:JDT13"/>
    <mergeCell ref="JCW13:JCX13"/>
    <mergeCell ref="JCY13:JCZ13"/>
    <mergeCell ref="JDA13:JDB13"/>
    <mergeCell ref="JDC13:JDD13"/>
    <mergeCell ref="JDE13:JDF13"/>
    <mergeCell ref="JDG13:JDH13"/>
    <mergeCell ref="JHY13:JHZ13"/>
    <mergeCell ref="JIA13:JIB13"/>
    <mergeCell ref="JIC13:JID13"/>
    <mergeCell ref="JIE13:JIF13"/>
    <mergeCell ref="JIG13:JIH13"/>
    <mergeCell ref="JII13:JIJ13"/>
    <mergeCell ref="JHM13:JHN13"/>
    <mergeCell ref="JHO13:JHP13"/>
    <mergeCell ref="JHQ13:JHR13"/>
    <mergeCell ref="JHS13:JHT13"/>
    <mergeCell ref="JHU13:JHV13"/>
    <mergeCell ref="JHW13:JHX13"/>
    <mergeCell ref="JHA13:JHB13"/>
    <mergeCell ref="JHC13:JHD13"/>
    <mergeCell ref="JHE13:JHF13"/>
    <mergeCell ref="JHG13:JHH13"/>
    <mergeCell ref="JHI13:JHJ13"/>
    <mergeCell ref="JHK13:JHL13"/>
    <mergeCell ref="JGO13:JGP13"/>
    <mergeCell ref="JGQ13:JGR13"/>
    <mergeCell ref="JGS13:JGT13"/>
    <mergeCell ref="JGU13:JGV13"/>
    <mergeCell ref="JGW13:JGX13"/>
    <mergeCell ref="JGY13:JGZ13"/>
    <mergeCell ref="JGC13:JGD13"/>
    <mergeCell ref="JGE13:JGF13"/>
    <mergeCell ref="JGG13:JGH13"/>
    <mergeCell ref="JGI13:JGJ13"/>
    <mergeCell ref="JGK13:JGL13"/>
    <mergeCell ref="JGM13:JGN13"/>
    <mergeCell ref="JFQ13:JFR13"/>
    <mergeCell ref="JFS13:JFT13"/>
    <mergeCell ref="JFU13:JFV13"/>
    <mergeCell ref="JFW13:JFX13"/>
    <mergeCell ref="JFY13:JFZ13"/>
    <mergeCell ref="JGA13:JGB13"/>
    <mergeCell ref="JKS13:JKT13"/>
    <mergeCell ref="JKU13:JKV13"/>
    <mergeCell ref="JKW13:JKX13"/>
    <mergeCell ref="JKY13:JKZ13"/>
    <mergeCell ref="JLA13:JLB13"/>
    <mergeCell ref="JLC13:JLD13"/>
    <mergeCell ref="JKG13:JKH13"/>
    <mergeCell ref="JKI13:JKJ13"/>
    <mergeCell ref="JKK13:JKL13"/>
    <mergeCell ref="JKM13:JKN13"/>
    <mergeCell ref="JKO13:JKP13"/>
    <mergeCell ref="JKQ13:JKR13"/>
    <mergeCell ref="JJU13:JJV13"/>
    <mergeCell ref="JJW13:JJX13"/>
    <mergeCell ref="JJY13:JJZ13"/>
    <mergeCell ref="JKA13:JKB13"/>
    <mergeCell ref="JKC13:JKD13"/>
    <mergeCell ref="JKE13:JKF13"/>
    <mergeCell ref="JJI13:JJJ13"/>
    <mergeCell ref="JJK13:JJL13"/>
    <mergeCell ref="JJM13:JJN13"/>
    <mergeCell ref="JJO13:JJP13"/>
    <mergeCell ref="JJQ13:JJR13"/>
    <mergeCell ref="JJS13:JJT13"/>
    <mergeCell ref="JIW13:JIX13"/>
    <mergeCell ref="JIY13:JIZ13"/>
    <mergeCell ref="JJA13:JJB13"/>
    <mergeCell ref="JJC13:JJD13"/>
    <mergeCell ref="JJE13:JJF13"/>
    <mergeCell ref="JJG13:JJH13"/>
    <mergeCell ref="JIK13:JIL13"/>
    <mergeCell ref="JIM13:JIN13"/>
    <mergeCell ref="JIO13:JIP13"/>
    <mergeCell ref="JIQ13:JIR13"/>
    <mergeCell ref="JIS13:JIT13"/>
    <mergeCell ref="JIU13:JIV13"/>
    <mergeCell ref="JNM13:JNN13"/>
    <mergeCell ref="JNO13:JNP13"/>
    <mergeCell ref="JNQ13:JNR13"/>
    <mergeCell ref="JNS13:JNT13"/>
    <mergeCell ref="JNU13:JNV13"/>
    <mergeCell ref="JNW13:JNX13"/>
    <mergeCell ref="JNA13:JNB13"/>
    <mergeCell ref="JNC13:JND13"/>
    <mergeCell ref="JNE13:JNF13"/>
    <mergeCell ref="JNG13:JNH13"/>
    <mergeCell ref="JNI13:JNJ13"/>
    <mergeCell ref="JNK13:JNL13"/>
    <mergeCell ref="JMO13:JMP13"/>
    <mergeCell ref="JMQ13:JMR13"/>
    <mergeCell ref="JMS13:JMT13"/>
    <mergeCell ref="JMU13:JMV13"/>
    <mergeCell ref="JMW13:JMX13"/>
    <mergeCell ref="JMY13:JMZ13"/>
    <mergeCell ref="JMC13:JMD13"/>
    <mergeCell ref="JME13:JMF13"/>
    <mergeCell ref="JMG13:JMH13"/>
    <mergeCell ref="JMI13:JMJ13"/>
    <mergeCell ref="JMK13:JML13"/>
    <mergeCell ref="JMM13:JMN13"/>
    <mergeCell ref="JLQ13:JLR13"/>
    <mergeCell ref="JLS13:JLT13"/>
    <mergeCell ref="JLU13:JLV13"/>
    <mergeCell ref="JLW13:JLX13"/>
    <mergeCell ref="JLY13:JLZ13"/>
    <mergeCell ref="JMA13:JMB13"/>
    <mergeCell ref="JLE13:JLF13"/>
    <mergeCell ref="JLG13:JLH13"/>
    <mergeCell ref="JLI13:JLJ13"/>
    <mergeCell ref="JLK13:JLL13"/>
    <mergeCell ref="JLM13:JLN13"/>
    <mergeCell ref="JLO13:JLP13"/>
    <mergeCell ref="JQG13:JQH13"/>
    <mergeCell ref="JQI13:JQJ13"/>
    <mergeCell ref="JQK13:JQL13"/>
    <mergeCell ref="JQM13:JQN13"/>
    <mergeCell ref="JQO13:JQP13"/>
    <mergeCell ref="JQQ13:JQR13"/>
    <mergeCell ref="JPU13:JPV13"/>
    <mergeCell ref="JPW13:JPX13"/>
    <mergeCell ref="JPY13:JPZ13"/>
    <mergeCell ref="JQA13:JQB13"/>
    <mergeCell ref="JQC13:JQD13"/>
    <mergeCell ref="JQE13:JQF13"/>
    <mergeCell ref="JPI13:JPJ13"/>
    <mergeCell ref="JPK13:JPL13"/>
    <mergeCell ref="JPM13:JPN13"/>
    <mergeCell ref="JPO13:JPP13"/>
    <mergeCell ref="JPQ13:JPR13"/>
    <mergeCell ref="JPS13:JPT13"/>
    <mergeCell ref="JOW13:JOX13"/>
    <mergeCell ref="JOY13:JOZ13"/>
    <mergeCell ref="JPA13:JPB13"/>
    <mergeCell ref="JPC13:JPD13"/>
    <mergeCell ref="JPE13:JPF13"/>
    <mergeCell ref="JPG13:JPH13"/>
    <mergeCell ref="JOK13:JOL13"/>
    <mergeCell ref="JOM13:JON13"/>
    <mergeCell ref="JOO13:JOP13"/>
    <mergeCell ref="JOQ13:JOR13"/>
    <mergeCell ref="JOS13:JOT13"/>
    <mergeCell ref="JOU13:JOV13"/>
    <mergeCell ref="JNY13:JNZ13"/>
    <mergeCell ref="JOA13:JOB13"/>
    <mergeCell ref="JOC13:JOD13"/>
    <mergeCell ref="JOE13:JOF13"/>
    <mergeCell ref="JOG13:JOH13"/>
    <mergeCell ref="JOI13:JOJ13"/>
    <mergeCell ref="JTA13:JTB13"/>
    <mergeCell ref="JTC13:JTD13"/>
    <mergeCell ref="JTE13:JTF13"/>
    <mergeCell ref="JTG13:JTH13"/>
    <mergeCell ref="JTI13:JTJ13"/>
    <mergeCell ref="JTK13:JTL13"/>
    <mergeCell ref="JSO13:JSP13"/>
    <mergeCell ref="JSQ13:JSR13"/>
    <mergeCell ref="JSS13:JST13"/>
    <mergeCell ref="JSU13:JSV13"/>
    <mergeCell ref="JSW13:JSX13"/>
    <mergeCell ref="JSY13:JSZ13"/>
    <mergeCell ref="JSC13:JSD13"/>
    <mergeCell ref="JSE13:JSF13"/>
    <mergeCell ref="JSG13:JSH13"/>
    <mergeCell ref="JSI13:JSJ13"/>
    <mergeCell ref="JSK13:JSL13"/>
    <mergeCell ref="JSM13:JSN13"/>
    <mergeCell ref="JRQ13:JRR13"/>
    <mergeCell ref="JRS13:JRT13"/>
    <mergeCell ref="JRU13:JRV13"/>
    <mergeCell ref="JRW13:JRX13"/>
    <mergeCell ref="JRY13:JRZ13"/>
    <mergeCell ref="JSA13:JSB13"/>
    <mergeCell ref="JRE13:JRF13"/>
    <mergeCell ref="JRG13:JRH13"/>
    <mergeCell ref="JRI13:JRJ13"/>
    <mergeCell ref="JRK13:JRL13"/>
    <mergeCell ref="JRM13:JRN13"/>
    <mergeCell ref="JRO13:JRP13"/>
    <mergeCell ref="JQS13:JQT13"/>
    <mergeCell ref="JQU13:JQV13"/>
    <mergeCell ref="JQW13:JQX13"/>
    <mergeCell ref="JQY13:JQZ13"/>
    <mergeCell ref="JRA13:JRB13"/>
    <mergeCell ref="JRC13:JRD13"/>
    <mergeCell ref="JVU13:JVV13"/>
    <mergeCell ref="JVW13:JVX13"/>
    <mergeCell ref="JVY13:JVZ13"/>
    <mergeCell ref="JWA13:JWB13"/>
    <mergeCell ref="JWC13:JWD13"/>
    <mergeCell ref="JWE13:JWF13"/>
    <mergeCell ref="JVI13:JVJ13"/>
    <mergeCell ref="JVK13:JVL13"/>
    <mergeCell ref="JVM13:JVN13"/>
    <mergeCell ref="JVO13:JVP13"/>
    <mergeCell ref="JVQ13:JVR13"/>
    <mergeCell ref="JVS13:JVT13"/>
    <mergeCell ref="JUW13:JUX13"/>
    <mergeCell ref="JUY13:JUZ13"/>
    <mergeCell ref="JVA13:JVB13"/>
    <mergeCell ref="JVC13:JVD13"/>
    <mergeCell ref="JVE13:JVF13"/>
    <mergeCell ref="JVG13:JVH13"/>
    <mergeCell ref="JUK13:JUL13"/>
    <mergeCell ref="JUM13:JUN13"/>
    <mergeCell ref="JUO13:JUP13"/>
    <mergeCell ref="JUQ13:JUR13"/>
    <mergeCell ref="JUS13:JUT13"/>
    <mergeCell ref="JUU13:JUV13"/>
    <mergeCell ref="JTY13:JTZ13"/>
    <mergeCell ref="JUA13:JUB13"/>
    <mergeCell ref="JUC13:JUD13"/>
    <mergeCell ref="JUE13:JUF13"/>
    <mergeCell ref="JUG13:JUH13"/>
    <mergeCell ref="JUI13:JUJ13"/>
    <mergeCell ref="JTM13:JTN13"/>
    <mergeCell ref="JTO13:JTP13"/>
    <mergeCell ref="JTQ13:JTR13"/>
    <mergeCell ref="JTS13:JTT13"/>
    <mergeCell ref="JTU13:JTV13"/>
    <mergeCell ref="JTW13:JTX13"/>
    <mergeCell ref="JYO13:JYP13"/>
    <mergeCell ref="JYQ13:JYR13"/>
    <mergeCell ref="JYS13:JYT13"/>
    <mergeCell ref="JYU13:JYV13"/>
    <mergeCell ref="JYW13:JYX13"/>
    <mergeCell ref="JYY13:JYZ13"/>
    <mergeCell ref="JYC13:JYD13"/>
    <mergeCell ref="JYE13:JYF13"/>
    <mergeCell ref="JYG13:JYH13"/>
    <mergeCell ref="JYI13:JYJ13"/>
    <mergeCell ref="JYK13:JYL13"/>
    <mergeCell ref="JYM13:JYN13"/>
    <mergeCell ref="JXQ13:JXR13"/>
    <mergeCell ref="JXS13:JXT13"/>
    <mergeCell ref="JXU13:JXV13"/>
    <mergeCell ref="JXW13:JXX13"/>
    <mergeCell ref="JXY13:JXZ13"/>
    <mergeCell ref="JYA13:JYB13"/>
    <mergeCell ref="JXE13:JXF13"/>
    <mergeCell ref="JXG13:JXH13"/>
    <mergeCell ref="JXI13:JXJ13"/>
    <mergeCell ref="JXK13:JXL13"/>
    <mergeCell ref="JXM13:JXN13"/>
    <mergeCell ref="JXO13:JXP13"/>
    <mergeCell ref="JWS13:JWT13"/>
    <mergeCell ref="JWU13:JWV13"/>
    <mergeCell ref="JWW13:JWX13"/>
    <mergeCell ref="JWY13:JWZ13"/>
    <mergeCell ref="JXA13:JXB13"/>
    <mergeCell ref="JXC13:JXD13"/>
    <mergeCell ref="JWG13:JWH13"/>
    <mergeCell ref="JWI13:JWJ13"/>
    <mergeCell ref="JWK13:JWL13"/>
    <mergeCell ref="JWM13:JWN13"/>
    <mergeCell ref="JWO13:JWP13"/>
    <mergeCell ref="JWQ13:JWR13"/>
    <mergeCell ref="KBI13:KBJ13"/>
    <mergeCell ref="KBK13:KBL13"/>
    <mergeCell ref="KBM13:KBN13"/>
    <mergeCell ref="KBO13:KBP13"/>
    <mergeCell ref="KBQ13:KBR13"/>
    <mergeCell ref="KBS13:KBT13"/>
    <mergeCell ref="KAW13:KAX13"/>
    <mergeCell ref="KAY13:KAZ13"/>
    <mergeCell ref="KBA13:KBB13"/>
    <mergeCell ref="KBC13:KBD13"/>
    <mergeCell ref="KBE13:KBF13"/>
    <mergeCell ref="KBG13:KBH13"/>
    <mergeCell ref="KAK13:KAL13"/>
    <mergeCell ref="KAM13:KAN13"/>
    <mergeCell ref="KAO13:KAP13"/>
    <mergeCell ref="KAQ13:KAR13"/>
    <mergeCell ref="KAS13:KAT13"/>
    <mergeCell ref="KAU13:KAV13"/>
    <mergeCell ref="JZY13:JZZ13"/>
    <mergeCell ref="KAA13:KAB13"/>
    <mergeCell ref="KAC13:KAD13"/>
    <mergeCell ref="KAE13:KAF13"/>
    <mergeCell ref="KAG13:KAH13"/>
    <mergeCell ref="KAI13:KAJ13"/>
    <mergeCell ref="JZM13:JZN13"/>
    <mergeCell ref="JZO13:JZP13"/>
    <mergeCell ref="JZQ13:JZR13"/>
    <mergeCell ref="JZS13:JZT13"/>
    <mergeCell ref="JZU13:JZV13"/>
    <mergeCell ref="JZW13:JZX13"/>
    <mergeCell ref="JZA13:JZB13"/>
    <mergeCell ref="JZC13:JZD13"/>
    <mergeCell ref="JZE13:JZF13"/>
    <mergeCell ref="JZG13:JZH13"/>
    <mergeCell ref="JZI13:JZJ13"/>
    <mergeCell ref="JZK13:JZL13"/>
    <mergeCell ref="KEC13:KED13"/>
    <mergeCell ref="KEE13:KEF13"/>
    <mergeCell ref="KEG13:KEH13"/>
    <mergeCell ref="KEI13:KEJ13"/>
    <mergeCell ref="KEK13:KEL13"/>
    <mergeCell ref="KEM13:KEN13"/>
    <mergeCell ref="KDQ13:KDR13"/>
    <mergeCell ref="KDS13:KDT13"/>
    <mergeCell ref="KDU13:KDV13"/>
    <mergeCell ref="KDW13:KDX13"/>
    <mergeCell ref="KDY13:KDZ13"/>
    <mergeCell ref="KEA13:KEB13"/>
    <mergeCell ref="KDE13:KDF13"/>
    <mergeCell ref="KDG13:KDH13"/>
    <mergeCell ref="KDI13:KDJ13"/>
    <mergeCell ref="KDK13:KDL13"/>
    <mergeCell ref="KDM13:KDN13"/>
    <mergeCell ref="KDO13:KDP13"/>
    <mergeCell ref="KCS13:KCT13"/>
    <mergeCell ref="KCU13:KCV13"/>
    <mergeCell ref="KCW13:KCX13"/>
    <mergeCell ref="KCY13:KCZ13"/>
    <mergeCell ref="KDA13:KDB13"/>
    <mergeCell ref="KDC13:KDD13"/>
    <mergeCell ref="KCG13:KCH13"/>
    <mergeCell ref="KCI13:KCJ13"/>
    <mergeCell ref="KCK13:KCL13"/>
    <mergeCell ref="KCM13:KCN13"/>
    <mergeCell ref="KCO13:KCP13"/>
    <mergeCell ref="KCQ13:KCR13"/>
    <mergeCell ref="KBU13:KBV13"/>
    <mergeCell ref="KBW13:KBX13"/>
    <mergeCell ref="KBY13:KBZ13"/>
    <mergeCell ref="KCA13:KCB13"/>
    <mergeCell ref="KCC13:KCD13"/>
    <mergeCell ref="KCE13:KCF13"/>
    <mergeCell ref="KGW13:KGX13"/>
    <mergeCell ref="KGY13:KGZ13"/>
    <mergeCell ref="KHA13:KHB13"/>
    <mergeCell ref="KHC13:KHD13"/>
    <mergeCell ref="KHE13:KHF13"/>
    <mergeCell ref="KHG13:KHH13"/>
    <mergeCell ref="KGK13:KGL13"/>
    <mergeCell ref="KGM13:KGN13"/>
    <mergeCell ref="KGO13:KGP13"/>
    <mergeCell ref="KGQ13:KGR13"/>
    <mergeCell ref="KGS13:KGT13"/>
    <mergeCell ref="KGU13:KGV13"/>
    <mergeCell ref="KFY13:KFZ13"/>
    <mergeCell ref="KGA13:KGB13"/>
    <mergeCell ref="KGC13:KGD13"/>
    <mergeCell ref="KGE13:KGF13"/>
    <mergeCell ref="KGG13:KGH13"/>
    <mergeCell ref="KGI13:KGJ13"/>
    <mergeCell ref="KFM13:KFN13"/>
    <mergeCell ref="KFO13:KFP13"/>
    <mergeCell ref="KFQ13:KFR13"/>
    <mergeCell ref="KFS13:KFT13"/>
    <mergeCell ref="KFU13:KFV13"/>
    <mergeCell ref="KFW13:KFX13"/>
    <mergeCell ref="KFA13:KFB13"/>
    <mergeCell ref="KFC13:KFD13"/>
    <mergeCell ref="KFE13:KFF13"/>
    <mergeCell ref="KFG13:KFH13"/>
    <mergeCell ref="KFI13:KFJ13"/>
    <mergeCell ref="KFK13:KFL13"/>
    <mergeCell ref="KEO13:KEP13"/>
    <mergeCell ref="KEQ13:KER13"/>
    <mergeCell ref="KES13:KET13"/>
    <mergeCell ref="KEU13:KEV13"/>
    <mergeCell ref="KEW13:KEX13"/>
    <mergeCell ref="KEY13:KEZ13"/>
    <mergeCell ref="KJQ13:KJR13"/>
    <mergeCell ref="KJS13:KJT13"/>
    <mergeCell ref="KJU13:KJV13"/>
    <mergeCell ref="KJW13:KJX13"/>
    <mergeCell ref="KJY13:KJZ13"/>
    <mergeCell ref="KKA13:KKB13"/>
    <mergeCell ref="KJE13:KJF13"/>
    <mergeCell ref="KJG13:KJH13"/>
    <mergeCell ref="KJI13:KJJ13"/>
    <mergeCell ref="KJK13:KJL13"/>
    <mergeCell ref="KJM13:KJN13"/>
    <mergeCell ref="KJO13:KJP13"/>
    <mergeCell ref="KIS13:KIT13"/>
    <mergeCell ref="KIU13:KIV13"/>
    <mergeCell ref="KIW13:KIX13"/>
    <mergeCell ref="KIY13:KIZ13"/>
    <mergeCell ref="KJA13:KJB13"/>
    <mergeCell ref="KJC13:KJD13"/>
    <mergeCell ref="KIG13:KIH13"/>
    <mergeCell ref="KII13:KIJ13"/>
    <mergeCell ref="KIK13:KIL13"/>
    <mergeCell ref="KIM13:KIN13"/>
    <mergeCell ref="KIO13:KIP13"/>
    <mergeCell ref="KIQ13:KIR13"/>
    <mergeCell ref="KHU13:KHV13"/>
    <mergeCell ref="KHW13:KHX13"/>
    <mergeCell ref="KHY13:KHZ13"/>
    <mergeCell ref="KIA13:KIB13"/>
    <mergeCell ref="KIC13:KID13"/>
    <mergeCell ref="KIE13:KIF13"/>
    <mergeCell ref="KHI13:KHJ13"/>
    <mergeCell ref="KHK13:KHL13"/>
    <mergeCell ref="KHM13:KHN13"/>
    <mergeCell ref="KHO13:KHP13"/>
    <mergeCell ref="KHQ13:KHR13"/>
    <mergeCell ref="KHS13:KHT13"/>
    <mergeCell ref="KMK13:KML13"/>
    <mergeCell ref="KMM13:KMN13"/>
    <mergeCell ref="KMO13:KMP13"/>
    <mergeCell ref="KMQ13:KMR13"/>
    <mergeCell ref="KMS13:KMT13"/>
    <mergeCell ref="KMU13:KMV13"/>
    <mergeCell ref="KLY13:KLZ13"/>
    <mergeCell ref="KMA13:KMB13"/>
    <mergeCell ref="KMC13:KMD13"/>
    <mergeCell ref="KME13:KMF13"/>
    <mergeCell ref="KMG13:KMH13"/>
    <mergeCell ref="KMI13:KMJ13"/>
    <mergeCell ref="KLM13:KLN13"/>
    <mergeCell ref="KLO13:KLP13"/>
    <mergeCell ref="KLQ13:KLR13"/>
    <mergeCell ref="KLS13:KLT13"/>
    <mergeCell ref="KLU13:KLV13"/>
    <mergeCell ref="KLW13:KLX13"/>
    <mergeCell ref="KLA13:KLB13"/>
    <mergeCell ref="KLC13:KLD13"/>
    <mergeCell ref="KLE13:KLF13"/>
    <mergeCell ref="KLG13:KLH13"/>
    <mergeCell ref="KLI13:KLJ13"/>
    <mergeCell ref="KLK13:KLL13"/>
    <mergeCell ref="KKO13:KKP13"/>
    <mergeCell ref="KKQ13:KKR13"/>
    <mergeCell ref="KKS13:KKT13"/>
    <mergeCell ref="KKU13:KKV13"/>
    <mergeCell ref="KKW13:KKX13"/>
    <mergeCell ref="KKY13:KKZ13"/>
    <mergeCell ref="KKC13:KKD13"/>
    <mergeCell ref="KKE13:KKF13"/>
    <mergeCell ref="KKG13:KKH13"/>
    <mergeCell ref="KKI13:KKJ13"/>
    <mergeCell ref="KKK13:KKL13"/>
    <mergeCell ref="KKM13:KKN13"/>
    <mergeCell ref="KPE13:KPF13"/>
    <mergeCell ref="KPG13:KPH13"/>
    <mergeCell ref="KPI13:KPJ13"/>
    <mergeCell ref="KPK13:KPL13"/>
    <mergeCell ref="KPM13:KPN13"/>
    <mergeCell ref="KPO13:KPP13"/>
    <mergeCell ref="KOS13:KOT13"/>
    <mergeCell ref="KOU13:KOV13"/>
    <mergeCell ref="KOW13:KOX13"/>
    <mergeCell ref="KOY13:KOZ13"/>
    <mergeCell ref="KPA13:KPB13"/>
    <mergeCell ref="KPC13:KPD13"/>
    <mergeCell ref="KOG13:KOH13"/>
    <mergeCell ref="KOI13:KOJ13"/>
    <mergeCell ref="KOK13:KOL13"/>
    <mergeCell ref="KOM13:KON13"/>
    <mergeCell ref="KOO13:KOP13"/>
    <mergeCell ref="KOQ13:KOR13"/>
    <mergeCell ref="KNU13:KNV13"/>
    <mergeCell ref="KNW13:KNX13"/>
    <mergeCell ref="KNY13:KNZ13"/>
    <mergeCell ref="KOA13:KOB13"/>
    <mergeCell ref="KOC13:KOD13"/>
    <mergeCell ref="KOE13:KOF13"/>
    <mergeCell ref="KNI13:KNJ13"/>
    <mergeCell ref="KNK13:KNL13"/>
    <mergeCell ref="KNM13:KNN13"/>
    <mergeCell ref="KNO13:KNP13"/>
    <mergeCell ref="KNQ13:KNR13"/>
    <mergeCell ref="KNS13:KNT13"/>
    <mergeCell ref="KMW13:KMX13"/>
    <mergeCell ref="KMY13:KMZ13"/>
    <mergeCell ref="KNA13:KNB13"/>
    <mergeCell ref="KNC13:KND13"/>
    <mergeCell ref="KNE13:KNF13"/>
    <mergeCell ref="KNG13:KNH13"/>
    <mergeCell ref="KRY13:KRZ13"/>
    <mergeCell ref="KSA13:KSB13"/>
    <mergeCell ref="KSC13:KSD13"/>
    <mergeCell ref="KSE13:KSF13"/>
    <mergeCell ref="KSG13:KSH13"/>
    <mergeCell ref="KSI13:KSJ13"/>
    <mergeCell ref="KRM13:KRN13"/>
    <mergeCell ref="KRO13:KRP13"/>
    <mergeCell ref="KRQ13:KRR13"/>
    <mergeCell ref="KRS13:KRT13"/>
    <mergeCell ref="KRU13:KRV13"/>
    <mergeCell ref="KRW13:KRX13"/>
    <mergeCell ref="KRA13:KRB13"/>
    <mergeCell ref="KRC13:KRD13"/>
    <mergeCell ref="KRE13:KRF13"/>
    <mergeCell ref="KRG13:KRH13"/>
    <mergeCell ref="KRI13:KRJ13"/>
    <mergeCell ref="KRK13:KRL13"/>
    <mergeCell ref="KQO13:KQP13"/>
    <mergeCell ref="KQQ13:KQR13"/>
    <mergeCell ref="KQS13:KQT13"/>
    <mergeCell ref="KQU13:KQV13"/>
    <mergeCell ref="KQW13:KQX13"/>
    <mergeCell ref="KQY13:KQZ13"/>
    <mergeCell ref="KQC13:KQD13"/>
    <mergeCell ref="KQE13:KQF13"/>
    <mergeCell ref="KQG13:KQH13"/>
    <mergeCell ref="KQI13:KQJ13"/>
    <mergeCell ref="KQK13:KQL13"/>
    <mergeCell ref="KQM13:KQN13"/>
    <mergeCell ref="KPQ13:KPR13"/>
    <mergeCell ref="KPS13:KPT13"/>
    <mergeCell ref="KPU13:KPV13"/>
    <mergeCell ref="KPW13:KPX13"/>
    <mergeCell ref="KPY13:KPZ13"/>
    <mergeCell ref="KQA13:KQB13"/>
    <mergeCell ref="KUS13:KUT13"/>
    <mergeCell ref="KUU13:KUV13"/>
    <mergeCell ref="KUW13:KUX13"/>
    <mergeCell ref="KUY13:KUZ13"/>
    <mergeCell ref="KVA13:KVB13"/>
    <mergeCell ref="KVC13:KVD13"/>
    <mergeCell ref="KUG13:KUH13"/>
    <mergeCell ref="KUI13:KUJ13"/>
    <mergeCell ref="KUK13:KUL13"/>
    <mergeCell ref="KUM13:KUN13"/>
    <mergeCell ref="KUO13:KUP13"/>
    <mergeCell ref="KUQ13:KUR13"/>
    <mergeCell ref="KTU13:KTV13"/>
    <mergeCell ref="KTW13:KTX13"/>
    <mergeCell ref="KTY13:KTZ13"/>
    <mergeCell ref="KUA13:KUB13"/>
    <mergeCell ref="KUC13:KUD13"/>
    <mergeCell ref="KUE13:KUF13"/>
    <mergeCell ref="KTI13:KTJ13"/>
    <mergeCell ref="KTK13:KTL13"/>
    <mergeCell ref="KTM13:KTN13"/>
    <mergeCell ref="KTO13:KTP13"/>
    <mergeCell ref="KTQ13:KTR13"/>
    <mergeCell ref="KTS13:KTT13"/>
    <mergeCell ref="KSW13:KSX13"/>
    <mergeCell ref="KSY13:KSZ13"/>
    <mergeCell ref="KTA13:KTB13"/>
    <mergeCell ref="KTC13:KTD13"/>
    <mergeCell ref="KTE13:KTF13"/>
    <mergeCell ref="KTG13:KTH13"/>
    <mergeCell ref="KSK13:KSL13"/>
    <mergeCell ref="KSM13:KSN13"/>
    <mergeCell ref="KSO13:KSP13"/>
    <mergeCell ref="KSQ13:KSR13"/>
    <mergeCell ref="KSS13:KST13"/>
    <mergeCell ref="KSU13:KSV13"/>
    <mergeCell ref="KXM13:KXN13"/>
    <mergeCell ref="KXO13:KXP13"/>
    <mergeCell ref="KXQ13:KXR13"/>
    <mergeCell ref="KXS13:KXT13"/>
    <mergeCell ref="KXU13:KXV13"/>
    <mergeCell ref="KXW13:KXX13"/>
    <mergeCell ref="KXA13:KXB13"/>
    <mergeCell ref="KXC13:KXD13"/>
    <mergeCell ref="KXE13:KXF13"/>
    <mergeCell ref="KXG13:KXH13"/>
    <mergeCell ref="KXI13:KXJ13"/>
    <mergeCell ref="KXK13:KXL13"/>
    <mergeCell ref="KWO13:KWP13"/>
    <mergeCell ref="KWQ13:KWR13"/>
    <mergeCell ref="KWS13:KWT13"/>
    <mergeCell ref="KWU13:KWV13"/>
    <mergeCell ref="KWW13:KWX13"/>
    <mergeCell ref="KWY13:KWZ13"/>
    <mergeCell ref="KWC13:KWD13"/>
    <mergeCell ref="KWE13:KWF13"/>
    <mergeCell ref="KWG13:KWH13"/>
    <mergeCell ref="KWI13:KWJ13"/>
    <mergeCell ref="KWK13:KWL13"/>
    <mergeCell ref="KWM13:KWN13"/>
    <mergeCell ref="KVQ13:KVR13"/>
    <mergeCell ref="KVS13:KVT13"/>
    <mergeCell ref="KVU13:KVV13"/>
    <mergeCell ref="KVW13:KVX13"/>
    <mergeCell ref="KVY13:KVZ13"/>
    <mergeCell ref="KWA13:KWB13"/>
    <mergeCell ref="KVE13:KVF13"/>
    <mergeCell ref="KVG13:KVH13"/>
    <mergeCell ref="KVI13:KVJ13"/>
    <mergeCell ref="KVK13:KVL13"/>
    <mergeCell ref="KVM13:KVN13"/>
    <mergeCell ref="KVO13:KVP13"/>
    <mergeCell ref="LAG13:LAH13"/>
    <mergeCell ref="LAI13:LAJ13"/>
    <mergeCell ref="LAK13:LAL13"/>
    <mergeCell ref="LAM13:LAN13"/>
    <mergeCell ref="LAO13:LAP13"/>
    <mergeCell ref="LAQ13:LAR13"/>
    <mergeCell ref="KZU13:KZV13"/>
    <mergeCell ref="KZW13:KZX13"/>
    <mergeCell ref="KZY13:KZZ13"/>
    <mergeCell ref="LAA13:LAB13"/>
    <mergeCell ref="LAC13:LAD13"/>
    <mergeCell ref="LAE13:LAF13"/>
    <mergeCell ref="KZI13:KZJ13"/>
    <mergeCell ref="KZK13:KZL13"/>
    <mergeCell ref="KZM13:KZN13"/>
    <mergeCell ref="KZO13:KZP13"/>
    <mergeCell ref="KZQ13:KZR13"/>
    <mergeCell ref="KZS13:KZT13"/>
    <mergeCell ref="KYW13:KYX13"/>
    <mergeCell ref="KYY13:KYZ13"/>
    <mergeCell ref="KZA13:KZB13"/>
    <mergeCell ref="KZC13:KZD13"/>
    <mergeCell ref="KZE13:KZF13"/>
    <mergeCell ref="KZG13:KZH13"/>
    <mergeCell ref="KYK13:KYL13"/>
    <mergeCell ref="KYM13:KYN13"/>
    <mergeCell ref="KYO13:KYP13"/>
    <mergeCell ref="KYQ13:KYR13"/>
    <mergeCell ref="KYS13:KYT13"/>
    <mergeCell ref="KYU13:KYV13"/>
    <mergeCell ref="KXY13:KXZ13"/>
    <mergeCell ref="KYA13:KYB13"/>
    <mergeCell ref="KYC13:KYD13"/>
    <mergeCell ref="KYE13:KYF13"/>
    <mergeCell ref="KYG13:KYH13"/>
    <mergeCell ref="KYI13:KYJ13"/>
    <mergeCell ref="LDA13:LDB13"/>
    <mergeCell ref="LDC13:LDD13"/>
    <mergeCell ref="LDE13:LDF13"/>
    <mergeCell ref="LDG13:LDH13"/>
    <mergeCell ref="LDI13:LDJ13"/>
    <mergeCell ref="LDK13:LDL13"/>
    <mergeCell ref="LCO13:LCP13"/>
    <mergeCell ref="LCQ13:LCR13"/>
    <mergeCell ref="LCS13:LCT13"/>
    <mergeCell ref="LCU13:LCV13"/>
    <mergeCell ref="LCW13:LCX13"/>
    <mergeCell ref="LCY13:LCZ13"/>
    <mergeCell ref="LCC13:LCD13"/>
    <mergeCell ref="LCE13:LCF13"/>
    <mergeCell ref="LCG13:LCH13"/>
    <mergeCell ref="LCI13:LCJ13"/>
    <mergeCell ref="LCK13:LCL13"/>
    <mergeCell ref="LCM13:LCN13"/>
    <mergeCell ref="LBQ13:LBR13"/>
    <mergeCell ref="LBS13:LBT13"/>
    <mergeCell ref="LBU13:LBV13"/>
    <mergeCell ref="LBW13:LBX13"/>
    <mergeCell ref="LBY13:LBZ13"/>
    <mergeCell ref="LCA13:LCB13"/>
    <mergeCell ref="LBE13:LBF13"/>
    <mergeCell ref="LBG13:LBH13"/>
    <mergeCell ref="LBI13:LBJ13"/>
    <mergeCell ref="LBK13:LBL13"/>
    <mergeCell ref="LBM13:LBN13"/>
    <mergeCell ref="LBO13:LBP13"/>
    <mergeCell ref="LAS13:LAT13"/>
    <mergeCell ref="LAU13:LAV13"/>
    <mergeCell ref="LAW13:LAX13"/>
    <mergeCell ref="LAY13:LAZ13"/>
    <mergeCell ref="LBA13:LBB13"/>
    <mergeCell ref="LBC13:LBD13"/>
    <mergeCell ref="LFU13:LFV13"/>
    <mergeCell ref="LFW13:LFX13"/>
    <mergeCell ref="LFY13:LFZ13"/>
    <mergeCell ref="LGA13:LGB13"/>
    <mergeCell ref="LGC13:LGD13"/>
    <mergeCell ref="LGE13:LGF13"/>
    <mergeCell ref="LFI13:LFJ13"/>
    <mergeCell ref="LFK13:LFL13"/>
    <mergeCell ref="LFM13:LFN13"/>
    <mergeCell ref="LFO13:LFP13"/>
    <mergeCell ref="LFQ13:LFR13"/>
    <mergeCell ref="LFS13:LFT13"/>
    <mergeCell ref="LEW13:LEX13"/>
    <mergeCell ref="LEY13:LEZ13"/>
    <mergeCell ref="LFA13:LFB13"/>
    <mergeCell ref="LFC13:LFD13"/>
    <mergeCell ref="LFE13:LFF13"/>
    <mergeCell ref="LFG13:LFH13"/>
    <mergeCell ref="LEK13:LEL13"/>
    <mergeCell ref="LEM13:LEN13"/>
    <mergeCell ref="LEO13:LEP13"/>
    <mergeCell ref="LEQ13:LER13"/>
    <mergeCell ref="LES13:LET13"/>
    <mergeCell ref="LEU13:LEV13"/>
    <mergeCell ref="LDY13:LDZ13"/>
    <mergeCell ref="LEA13:LEB13"/>
    <mergeCell ref="LEC13:LED13"/>
    <mergeCell ref="LEE13:LEF13"/>
    <mergeCell ref="LEG13:LEH13"/>
    <mergeCell ref="LEI13:LEJ13"/>
    <mergeCell ref="LDM13:LDN13"/>
    <mergeCell ref="LDO13:LDP13"/>
    <mergeCell ref="LDQ13:LDR13"/>
    <mergeCell ref="LDS13:LDT13"/>
    <mergeCell ref="LDU13:LDV13"/>
    <mergeCell ref="LDW13:LDX13"/>
    <mergeCell ref="LIO13:LIP13"/>
    <mergeCell ref="LIQ13:LIR13"/>
    <mergeCell ref="LIS13:LIT13"/>
    <mergeCell ref="LIU13:LIV13"/>
    <mergeCell ref="LIW13:LIX13"/>
    <mergeCell ref="LIY13:LIZ13"/>
    <mergeCell ref="LIC13:LID13"/>
    <mergeCell ref="LIE13:LIF13"/>
    <mergeCell ref="LIG13:LIH13"/>
    <mergeCell ref="LII13:LIJ13"/>
    <mergeCell ref="LIK13:LIL13"/>
    <mergeCell ref="LIM13:LIN13"/>
    <mergeCell ref="LHQ13:LHR13"/>
    <mergeCell ref="LHS13:LHT13"/>
    <mergeCell ref="LHU13:LHV13"/>
    <mergeCell ref="LHW13:LHX13"/>
    <mergeCell ref="LHY13:LHZ13"/>
    <mergeCell ref="LIA13:LIB13"/>
    <mergeCell ref="LHE13:LHF13"/>
    <mergeCell ref="LHG13:LHH13"/>
    <mergeCell ref="LHI13:LHJ13"/>
    <mergeCell ref="LHK13:LHL13"/>
    <mergeCell ref="LHM13:LHN13"/>
    <mergeCell ref="LHO13:LHP13"/>
    <mergeCell ref="LGS13:LGT13"/>
    <mergeCell ref="LGU13:LGV13"/>
    <mergeCell ref="LGW13:LGX13"/>
    <mergeCell ref="LGY13:LGZ13"/>
    <mergeCell ref="LHA13:LHB13"/>
    <mergeCell ref="LHC13:LHD13"/>
    <mergeCell ref="LGG13:LGH13"/>
    <mergeCell ref="LGI13:LGJ13"/>
    <mergeCell ref="LGK13:LGL13"/>
    <mergeCell ref="LGM13:LGN13"/>
    <mergeCell ref="LGO13:LGP13"/>
    <mergeCell ref="LGQ13:LGR13"/>
    <mergeCell ref="LLI13:LLJ13"/>
    <mergeCell ref="LLK13:LLL13"/>
    <mergeCell ref="LLM13:LLN13"/>
    <mergeCell ref="LLO13:LLP13"/>
    <mergeCell ref="LLQ13:LLR13"/>
    <mergeCell ref="LLS13:LLT13"/>
    <mergeCell ref="LKW13:LKX13"/>
    <mergeCell ref="LKY13:LKZ13"/>
    <mergeCell ref="LLA13:LLB13"/>
    <mergeCell ref="LLC13:LLD13"/>
    <mergeCell ref="LLE13:LLF13"/>
    <mergeCell ref="LLG13:LLH13"/>
    <mergeCell ref="LKK13:LKL13"/>
    <mergeCell ref="LKM13:LKN13"/>
    <mergeCell ref="LKO13:LKP13"/>
    <mergeCell ref="LKQ13:LKR13"/>
    <mergeCell ref="LKS13:LKT13"/>
    <mergeCell ref="LKU13:LKV13"/>
    <mergeCell ref="LJY13:LJZ13"/>
    <mergeCell ref="LKA13:LKB13"/>
    <mergeCell ref="LKC13:LKD13"/>
    <mergeCell ref="LKE13:LKF13"/>
    <mergeCell ref="LKG13:LKH13"/>
    <mergeCell ref="LKI13:LKJ13"/>
    <mergeCell ref="LJM13:LJN13"/>
    <mergeCell ref="LJO13:LJP13"/>
    <mergeCell ref="LJQ13:LJR13"/>
    <mergeCell ref="LJS13:LJT13"/>
    <mergeCell ref="LJU13:LJV13"/>
    <mergeCell ref="LJW13:LJX13"/>
    <mergeCell ref="LJA13:LJB13"/>
    <mergeCell ref="LJC13:LJD13"/>
    <mergeCell ref="LJE13:LJF13"/>
    <mergeCell ref="LJG13:LJH13"/>
    <mergeCell ref="LJI13:LJJ13"/>
    <mergeCell ref="LJK13:LJL13"/>
    <mergeCell ref="LOC13:LOD13"/>
    <mergeCell ref="LOE13:LOF13"/>
    <mergeCell ref="LOG13:LOH13"/>
    <mergeCell ref="LOI13:LOJ13"/>
    <mergeCell ref="LOK13:LOL13"/>
    <mergeCell ref="LOM13:LON13"/>
    <mergeCell ref="LNQ13:LNR13"/>
    <mergeCell ref="LNS13:LNT13"/>
    <mergeCell ref="LNU13:LNV13"/>
    <mergeCell ref="LNW13:LNX13"/>
    <mergeCell ref="LNY13:LNZ13"/>
    <mergeCell ref="LOA13:LOB13"/>
    <mergeCell ref="LNE13:LNF13"/>
    <mergeCell ref="LNG13:LNH13"/>
    <mergeCell ref="LNI13:LNJ13"/>
    <mergeCell ref="LNK13:LNL13"/>
    <mergeCell ref="LNM13:LNN13"/>
    <mergeCell ref="LNO13:LNP13"/>
    <mergeCell ref="LMS13:LMT13"/>
    <mergeCell ref="LMU13:LMV13"/>
    <mergeCell ref="LMW13:LMX13"/>
    <mergeCell ref="LMY13:LMZ13"/>
    <mergeCell ref="LNA13:LNB13"/>
    <mergeCell ref="LNC13:LND13"/>
    <mergeCell ref="LMG13:LMH13"/>
    <mergeCell ref="LMI13:LMJ13"/>
    <mergeCell ref="LMK13:LML13"/>
    <mergeCell ref="LMM13:LMN13"/>
    <mergeCell ref="LMO13:LMP13"/>
    <mergeCell ref="LMQ13:LMR13"/>
    <mergeCell ref="LLU13:LLV13"/>
    <mergeCell ref="LLW13:LLX13"/>
    <mergeCell ref="LLY13:LLZ13"/>
    <mergeCell ref="LMA13:LMB13"/>
    <mergeCell ref="LMC13:LMD13"/>
    <mergeCell ref="LME13:LMF13"/>
    <mergeCell ref="LQW13:LQX13"/>
    <mergeCell ref="LQY13:LQZ13"/>
    <mergeCell ref="LRA13:LRB13"/>
    <mergeCell ref="LRC13:LRD13"/>
    <mergeCell ref="LRE13:LRF13"/>
    <mergeCell ref="LRG13:LRH13"/>
    <mergeCell ref="LQK13:LQL13"/>
    <mergeCell ref="LQM13:LQN13"/>
    <mergeCell ref="LQO13:LQP13"/>
    <mergeCell ref="LQQ13:LQR13"/>
    <mergeCell ref="LQS13:LQT13"/>
    <mergeCell ref="LQU13:LQV13"/>
    <mergeCell ref="LPY13:LPZ13"/>
    <mergeCell ref="LQA13:LQB13"/>
    <mergeCell ref="LQC13:LQD13"/>
    <mergeCell ref="LQE13:LQF13"/>
    <mergeCell ref="LQG13:LQH13"/>
    <mergeCell ref="LQI13:LQJ13"/>
    <mergeCell ref="LPM13:LPN13"/>
    <mergeCell ref="LPO13:LPP13"/>
    <mergeCell ref="LPQ13:LPR13"/>
    <mergeCell ref="LPS13:LPT13"/>
    <mergeCell ref="LPU13:LPV13"/>
    <mergeCell ref="LPW13:LPX13"/>
    <mergeCell ref="LPA13:LPB13"/>
    <mergeCell ref="LPC13:LPD13"/>
    <mergeCell ref="LPE13:LPF13"/>
    <mergeCell ref="LPG13:LPH13"/>
    <mergeCell ref="LPI13:LPJ13"/>
    <mergeCell ref="LPK13:LPL13"/>
    <mergeCell ref="LOO13:LOP13"/>
    <mergeCell ref="LOQ13:LOR13"/>
    <mergeCell ref="LOS13:LOT13"/>
    <mergeCell ref="LOU13:LOV13"/>
    <mergeCell ref="LOW13:LOX13"/>
    <mergeCell ref="LOY13:LOZ13"/>
    <mergeCell ref="LTQ13:LTR13"/>
    <mergeCell ref="LTS13:LTT13"/>
    <mergeCell ref="LTU13:LTV13"/>
    <mergeCell ref="LTW13:LTX13"/>
    <mergeCell ref="LTY13:LTZ13"/>
    <mergeCell ref="LUA13:LUB13"/>
    <mergeCell ref="LTE13:LTF13"/>
    <mergeCell ref="LTG13:LTH13"/>
    <mergeCell ref="LTI13:LTJ13"/>
    <mergeCell ref="LTK13:LTL13"/>
    <mergeCell ref="LTM13:LTN13"/>
    <mergeCell ref="LTO13:LTP13"/>
    <mergeCell ref="LSS13:LST13"/>
    <mergeCell ref="LSU13:LSV13"/>
    <mergeCell ref="LSW13:LSX13"/>
    <mergeCell ref="LSY13:LSZ13"/>
    <mergeCell ref="LTA13:LTB13"/>
    <mergeCell ref="LTC13:LTD13"/>
    <mergeCell ref="LSG13:LSH13"/>
    <mergeCell ref="LSI13:LSJ13"/>
    <mergeCell ref="LSK13:LSL13"/>
    <mergeCell ref="LSM13:LSN13"/>
    <mergeCell ref="LSO13:LSP13"/>
    <mergeCell ref="LSQ13:LSR13"/>
    <mergeCell ref="LRU13:LRV13"/>
    <mergeCell ref="LRW13:LRX13"/>
    <mergeCell ref="LRY13:LRZ13"/>
    <mergeCell ref="LSA13:LSB13"/>
    <mergeCell ref="LSC13:LSD13"/>
    <mergeCell ref="LSE13:LSF13"/>
    <mergeCell ref="LRI13:LRJ13"/>
    <mergeCell ref="LRK13:LRL13"/>
    <mergeCell ref="LRM13:LRN13"/>
    <mergeCell ref="LRO13:LRP13"/>
    <mergeCell ref="LRQ13:LRR13"/>
    <mergeCell ref="LRS13:LRT13"/>
    <mergeCell ref="LWK13:LWL13"/>
    <mergeCell ref="LWM13:LWN13"/>
    <mergeCell ref="LWO13:LWP13"/>
    <mergeCell ref="LWQ13:LWR13"/>
    <mergeCell ref="LWS13:LWT13"/>
    <mergeCell ref="LWU13:LWV13"/>
    <mergeCell ref="LVY13:LVZ13"/>
    <mergeCell ref="LWA13:LWB13"/>
    <mergeCell ref="LWC13:LWD13"/>
    <mergeCell ref="LWE13:LWF13"/>
    <mergeCell ref="LWG13:LWH13"/>
    <mergeCell ref="LWI13:LWJ13"/>
    <mergeCell ref="LVM13:LVN13"/>
    <mergeCell ref="LVO13:LVP13"/>
    <mergeCell ref="LVQ13:LVR13"/>
    <mergeCell ref="LVS13:LVT13"/>
    <mergeCell ref="LVU13:LVV13"/>
    <mergeCell ref="LVW13:LVX13"/>
    <mergeCell ref="LVA13:LVB13"/>
    <mergeCell ref="LVC13:LVD13"/>
    <mergeCell ref="LVE13:LVF13"/>
    <mergeCell ref="LVG13:LVH13"/>
    <mergeCell ref="LVI13:LVJ13"/>
    <mergeCell ref="LVK13:LVL13"/>
    <mergeCell ref="LUO13:LUP13"/>
    <mergeCell ref="LUQ13:LUR13"/>
    <mergeCell ref="LUS13:LUT13"/>
    <mergeCell ref="LUU13:LUV13"/>
    <mergeCell ref="LUW13:LUX13"/>
    <mergeCell ref="LUY13:LUZ13"/>
    <mergeCell ref="LUC13:LUD13"/>
    <mergeCell ref="LUE13:LUF13"/>
    <mergeCell ref="LUG13:LUH13"/>
    <mergeCell ref="LUI13:LUJ13"/>
    <mergeCell ref="LUK13:LUL13"/>
    <mergeCell ref="LUM13:LUN13"/>
    <mergeCell ref="LZE13:LZF13"/>
    <mergeCell ref="LZG13:LZH13"/>
    <mergeCell ref="LZI13:LZJ13"/>
    <mergeCell ref="LZK13:LZL13"/>
    <mergeCell ref="LZM13:LZN13"/>
    <mergeCell ref="LZO13:LZP13"/>
    <mergeCell ref="LYS13:LYT13"/>
    <mergeCell ref="LYU13:LYV13"/>
    <mergeCell ref="LYW13:LYX13"/>
    <mergeCell ref="LYY13:LYZ13"/>
    <mergeCell ref="LZA13:LZB13"/>
    <mergeCell ref="LZC13:LZD13"/>
    <mergeCell ref="LYG13:LYH13"/>
    <mergeCell ref="LYI13:LYJ13"/>
    <mergeCell ref="LYK13:LYL13"/>
    <mergeCell ref="LYM13:LYN13"/>
    <mergeCell ref="LYO13:LYP13"/>
    <mergeCell ref="LYQ13:LYR13"/>
    <mergeCell ref="LXU13:LXV13"/>
    <mergeCell ref="LXW13:LXX13"/>
    <mergeCell ref="LXY13:LXZ13"/>
    <mergeCell ref="LYA13:LYB13"/>
    <mergeCell ref="LYC13:LYD13"/>
    <mergeCell ref="LYE13:LYF13"/>
    <mergeCell ref="LXI13:LXJ13"/>
    <mergeCell ref="LXK13:LXL13"/>
    <mergeCell ref="LXM13:LXN13"/>
    <mergeCell ref="LXO13:LXP13"/>
    <mergeCell ref="LXQ13:LXR13"/>
    <mergeCell ref="LXS13:LXT13"/>
    <mergeCell ref="LWW13:LWX13"/>
    <mergeCell ref="LWY13:LWZ13"/>
    <mergeCell ref="LXA13:LXB13"/>
    <mergeCell ref="LXC13:LXD13"/>
    <mergeCell ref="LXE13:LXF13"/>
    <mergeCell ref="LXG13:LXH13"/>
    <mergeCell ref="MBY13:MBZ13"/>
    <mergeCell ref="MCA13:MCB13"/>
    <mergeCell ref="MCC13:MCD13"/>
    <mergeCell ref="MCE13:MCF13"/>
    <mergeCell ref="MCG13:MCH13"/>
    <mergeCell ref="MCI13:MCJ13"/>
    <mergeCell ref="MBM13:MBN13"/>
    <mergeCell ref="MBO13:MBP13"/>
    <mergeCell ref="MBQ13:MBR13"/>
    <mergeCell ref="MBS13:MBT13"/>
    <mergeCell ref="MBU13:MBV13"/>
    <mergeCell ref="MBW13:MBX13"/>
    <mergeCell ref="MBA13:MBB13"/>
    <mergeCell ref="MBC13:MBD13"/>
    <mergeCell ref="MBE13:MBF13"/>
    <mergeCell ref="MBG13:MBH13"/>
    <mergeCell ref="MBI13:MBJ13"/>
    <mergeCell ref="MBK13:MBL13"/>
    <mergeCell ref="MAO13:MAP13"/>
    <mergeCell ref="MAQ13:MAR13"/>
    <mergeCell ref="MAS13:MAT13"/>
    <mergeCell ref="MAU13:MAV13"/>
    <mergeCell ref="MAW13:MAX13"/>
    <mergeCell ref="MAY13:MAZ13"/>
    <mergeCell ref="MAC13:MAD13"/>
    <mergeCell ref="MAE13:MAF13"/>
    <mergeCell ref="MAG13:MAH13"/>
    <mergeCell ref="MAI13:MAJ13"/>
    <mergeCell ref="MAK13:MAL13"/>
    <mergeCell ref="MAM13:MAN13"/>
    <mergeCell ref="LZQ13:LZR13"/>
    <mergeCell ref="LZS13:LZT13"/>
    <mergeCell ref="LZU13:LZV13"/>
    <mergeCell ref="LZW13:LZX13"/>
    <mergeCell ref="LZY13:LZZ13"/>
    <mergeCell ref="MAA13:MAB13"/>
    <mergeCell ref="MES13:MET13"/>
    <mergeCell ref="MEU13:MEV13"/>
    <mergeCell ref="MEW13:MEX13"/>
    <mergeCell ref="MEY13:MEZ13"/>
    <mergeCell ref="MFA13:MFB13"/>
    <mergeCell ref="MFC13:MFD13"/>
    <mergeCell ref="MEG13:MEH13"/>
    <mergeCell ref="MEI13:MEJ13"/>
    <mergeCell ref="MEK13:MEL13"/>
    <mergeCell ref="MEM13:MEN13"/>
    <mergeCell ref="MEO13:MEP13"/>
    <mergeCell ref="MEQ13:MER13"/>
    <mergeCell ref="MDU13:MDV13"/>
    <mergeCell ref="MDW13:MDX13"/>
    <mergeCell ref="MDY13:MDZ13"/>
    <mergeCell ref="MEA13:MEB13"/>
    <mergeCell ref="MEC13:MED13"/>
    <mergeCell ref="MEE13:MEF13"/>
    <mergeCell ref="MDI13:MDJ13"/>
    <mergeCell ref="MDK13:MDL13"/>
    <mergeCell ref="MDM13:MDN13"/>
    <mergeCell ref="MDO13:MDP13"/>
    <mergeCell ref="MDQ13:MDR13"/>
    <mergeCell ref="MDS13:MDT13"/>
    <mergeCell ref="MCW13:MCX13"/>
    <mergeCell ref="MCY13:MCZ13"/>
    <mergeCell ref="MDA13:MDB13"/>
    <mergeCell ref="MDC13:MDD13"/>
    <mergeCell ref="MDE13:MDF13"/>
    <mergeCell ref="MDG13:MDH13"/>
    <mergeCell ref="MCK13:MCL13"/>
    <mergeCell ref="MCM13:MCN13"/>
    <mergeCell ref="MCO13:MCP13"/>
    <mergeCell ref="MCQ13:MCR13"/>
    <mergeCell ref="MCS13:MCT13"/>
    <mergeCell ref="MCU13:MCV13"/>
    <mergeCell ref="MHM13:MHN13"/>
    <mergeCell ref="MHO13:MHP13"/>
    <mergeCell ref="MHQ13:MHR13"/>
    <mergeCell ref="MHS13:MHT13"/>
    <mergeCell ref="MHU13:MHV13"/>
    <mergeCell ref="MHW13:MHX13"/>
    <mergeCell ref="MHA13:MHB13"/>
    <mergeCell ref="MHC13:MHD13"/>
    <mergeCell ref="MHE13:MHF13"/>
    <mergeCell ref="MHG13:MHH13"/>
    <mergeCell ref="MHI13:MHJ13"/>
    <mergeCell ref="MHK13:MHL13"/>
    <mergeCell ref="MGO13:MGP13"/>
    <mergeCell ref="MGQ13:MGR13"/>
    <mergeCell ref="MGS13:MGT13"/>
    <mergeCell ref="MGU13:MGV13"/>
    <mergeCell ref="MGW13:MGX13"/>
    <mergeCell ref="MGY13:MGZ13"/>
    <mergeCell ref="MGC13:MGD13"/>
    <mergeCell ref="MGE13:MGF13"/>
    <mergeCell ref="MGG13:MGH13"/>
    <mergeCell ref="MGI13:MGJ13"/>
    <mergeCell ref="MGK13:MGL13"/>
    <mergeCell ref="MGM13:MGN13"/>
    <mergeCell ref="MFQ13:MFR13"/>
    <mergeCell ref="MFS13:MFT13"/>
    <mergeCell ref="MFU13:MFV13"/>
    <mergeCell ref="MFW13:MFX13"/>
    <mergeCell ref="MFY13:MFZ13"/>
    <mergeCell ref="MGA13:MGB13"/>
    <mergeCell ref="MFE13:MFF13"/>
    <mergeCell ref="MFG13:MFH13"/>
    <mergeCell ref="MFI13:MFJ13"/>
    <mergeCell ref="MFK13:MFL13"/>
    <mergeCell ref="MFM13:MFN13"/>
    <mergeCell ref="MFO13:MFP13"/>
    <mergeCell ref="MKG13:MKH13"/>
    <mergeCell ref="MKI13:MKJ13"/>
    <mergeCell ref="MKK13:MKL13"/>
    <mergeCell ref="MKM13:MKN13"/>
    <mergeCell ref="MKO13:MKP13"/>
    <mergeCell ref="MKQ13:MKR13"/>
    <mergeCell ref="MJU13:MJV13"/>
    <mergeCell ref="MJW13:MJX13"/>
    <mergeCell ref="MJY13:MJZ13"/>
    <mergeCell ref="MKA13:MKB13"/>
    <mergeCell ref="MKC13:MKD13"/>
    <mergeCell ref="MKE13:MKF13"/>
    <mergeCell ref="MJI13:MJJ13"/>
    <mergeCell ref="MJK13:MJL13"/>
    <mergeCell ref="MJM13:MJN13"/>
    <mergeCell ref="MJO13:MJP13"/>
    <mergeCell ref="MJQ13:MJR13"/>
    <mergeCell ref="MJS13:MJT13"/>
    <mergeCell ref="MIW13:MIX13"/>
    <mergeCell ref="MIY13:MIZ13"/>
    <mergeCell ref="MJA13:MJB13"/>
    <mergeCell ref="MJC13:MJD13"/>
    <mergeCell ref="MJE13:MJF13"/>
    <mergeCell ref="MJG13:MJH13"/>
    <mergeCell ref="MIK13:MIL13"/>
    <mergeCell ref="MIM13:MIN13"/>
    <mergeCell ref="MIO13:MIP13"/>
    <mergeCell ref="MIQ13:MIR13"/>
    <mergeCell ref="MIS13:MIT13"/>
    <mergeCell ref="MIU13:MIV13"/>
    <mergeCell ref="MHY13:MHZ13"/>
    <mergeCell ref="MIA13:MIB13"/>
    <mergeCell ref="MIC13:MID13"/>
    <mergeCell ref="MIE13:MIF13"/>
    <mergeCell ref="MIG13:MIH13"/>
    <mergeCell ref="MII13:MIJ13"/>
    <mergeCell ref="MNA13:MNB13"/>
    <mergeCell ref="MNC13:MND13"/>
    <mergeCell ref="MNE13:MNF13"/>
    <mergeCell ref="MNG13:MNH13"/>
    <mergeCell ref="MNI13:MNJ13"/>
    <mergeCell ref="MNK13:MNL13"/>
    <mergeCell ref="MMO13:MMP13"/>
    <mergeCell ref="MMQ13:MMR13"/>
    <mergeCell ref="MMS13:MMT13"/>
    <mergeCell ref="MMU13:MMV13"/>
    <mergeCell ref="MMW13:MMX13"/>
    <mergeCell ref="MMY13:MMZ13"/>
    <mergeCell ref="MMC13:MMD13"/>
    <mergeCell ref="MME13:MMF13"/>
    <mergeCell ref="MMG13:MMH13"/>
    <mergeCell ref="MMI13:MMJ13"/>
    <mergeCell ref="MMK13:MML13"/>
    <mergeCell ref="MMM13:MMN13"/>
    <mergeCell ref="MLQ13:MLR13"/>
    <mergeCell ref="MLS13:MLT13"/>
    <mergeCell ref="MLU13:MLV13"/>
    <mergeCell ref="MLW13:MLX13"/>
    <mergeCell ref="MLY13:MLZ13"/>
    <mergeCell ref="MMA13:MMB13"/>
    <mergeCell ref="MLE13:MLF13"/>
    <mergeCell ref="MLG13:MLH13"/>
    <mergeCell ref="MLI13:MLJ13"/>
    <mergeCell ref="MLK13:MLL13"/>
    <mergeCell ref="MLM13:MLN13"/>
    <mergeCell ref="MLO13:MLP13"/>
    <mergeCell ref="MKS13:MKT13"/>
    <mergeCell ref="MKU13:MKV13"/>
    <mergeCell ref="MKW13:MKX13"/>
    <mergeCell ref="MKY13:MKZ13"/>
    <mergeCell ref="MLA13:MLB13"/>
    <mergeCell ref="MLC13:MLD13"/>
    <mergeCell ref="MPU13:MPV13"/>
    <mergeCell ref="MPW13:MPX13"/>
    <mergeCell ref="MPY13:MPZ13"/>
    <mergeCell ref="MQA13:MQB13"/>
    <mergeCell ref="MQC13:MQD13"/>
    <mergeCell ref="MQE13:MQF13"/>
    <mergeCell ref="MPI13:MPJ13"/>
    <mergeCell ref="MPK13:MPL13"/>
    <mergeCell ref="MPM13:MPN13"/>
    <mergeCell ref="MPO13:MPP13"/>
    <mergeCell ref="MPQ13:MPR13"/>
    <mergeCell ref="MPS13:MPT13"/>
    <mergeCell ref="MOW13:MOX13"/>
    <mergeCell ref="MOY13:MOZ13"/>
    <mergeCell ref="MPA13:MPB13"/>
    <mergeCell ref="MPC13:MPD13"/>
    <mergeCell ref="MPE13:MPF13"/>
    <mergeCell ref="MPG13:MPH13"/>
    <mergeCell ref="MOK13:MOL13"/>
    <mergeCell ref="MOM13:MON13"/>
    <mergeCell ref="MOO13:MOP13"/>
    <mergeCell ref="MOQ13:MOR13"/>
    <mergeCell ref="MOS13:MOT13"/>
    <mergeCell ref="MOU13:MOV13"/>
    <mergeCell ref="MNY13:MNZ13"/>
    <mergeCell ref="MOA13:MOB13"/>
    <mergeCell ref="MOC13:MOD13"/>
    <mergeCell ref="MOE13:MOF13"/>
    <mergeCell ref="MOG13:MOH13"/>
    <mergeCell ref="MOI13:MOJ13"/>
    <mergeCell ref="MNM13:MNN13"/>
    <mergeCell ref="MNO13:MNP13"/>
    <mergeCell ref="MNQ13:MNR13"/>
    <mergeCell ref="MNS13:MNT13"/>
    <mergeCell ref="MNU13:MNV13"/>
    <mergeCell ref="MNW13:MNX13"/>
    <mergeCell ref="MSO13:MSP13"/>
    <mergeCell ref="MSQ13:MSR13"/>
    <mergeCell ref="MSS13:MST13"/>
    <mergeCell ref="MSU13:MSV13"/>
    <mergeCell ref="MSW13:MSX13"/>
    <mergeCell ref="MSY13:MSZ13"/>
    <mergeCell ref="MSC13:MSD13"/>
    <mergeCell ref="MSE13:MSF13"/>
    <mergeCell ref="MSG13:MSH13"/>
    <mergeCell ref="MSI13:MSJ13"/>
    <mergeCell ref="MSK13:MSL13"/>
    <mergeCell ref="MSM13:MSN13"/>
    <mergeCell ref="MRQ13:MRR13"/>
    <mergeCell ref="MRS13:MRT13"/>
    <mergeCell ref="MRU13:MRV13"/>
    <mergeCell ref="MRW13:MRX13"/>
    <mergeCell ref="MRY13:MRZ13"/>
    <mergeCell ref="MSA13:MSB13"/>
    <mergeCell ref="MRE13:MRF13"/>
    <mergeCell ref="MRG13:MRH13"/>
    <mergeCell ref="MRI13:MRJ13"/>
    <mergeCell ref="MRK13:MRL13"/>
    <mergeCell ref="MRM13:MRN13"/>
    <mergeCell ref="MRO13:MRP13"/>
    <mergeCell ref="MQS13:MQT13"/>
    <mergeCell ref="MQU13:MQV13"/>
    <mergeCell ref="MQW13:MQX13"/>
    <mergeCell ref="MQY13:MQZ13"/>
    <mergeCell ref="MRA13:MRB13"/>
    <mergeCell ref="MRC13:MRD13"/>
    <mergeCell ref="MQG13:MQH13"/>
    <mergeCell ref="MQI13:MQJ13"/>
    <mergeCell ref="MQK13:MQL13"/>
    <mergeCell ref="MQM13:MQN13"/>
    <mergeCell ref="MQO13:MQP13"/>
    <mergeCell ref="MQQ13:MQR13"/>
    <mergeCell ref="MVI13:MVJ13"/>
    <mergeCell ref="MVK13:MVL13"/>
    <mergeCell ref="MVM13:MVN13"/>
    <mergeCell ref="MVO13:MVP13"/>
    <mergeCell ref="MVQ13:MVR13"/>
    <mergeCell ref="MVS13:MVT13"/>
    <mergeCell ref="MUW13:MUX13"/>
    <mergeCell ref="MUY13:MUZ13"/>
    <mergeCell ref="MVA13:MVB13"/>
    <mergeCell ref="MVC13:MVD13"/>
    <mergeCell ref="MVE13:MVF13"/>
    <mergeCell ref="MVG13:MVH13"/>
    <mergeCell ref="MUK13:MUL13"/>
    <mergeCell ref="MUM13:MUN13"/>
    <mergeCell ref="MUO13:MUP13"/>
    <mergeCell ref="MUQ13:MUR13"/>
    <mergeCell ref="MUS13:MUT13"/>
    <mergeCell ref="MUU13:MUV13"/>
    <mergeCell ref="MTY13:MTZ13"/>
    <mergeCell ref="MUA13:MUB13"/>
    <mergeCell ref="MUC13:MUD13"/>
    <mergeCell ref="MUE13:MUF13"/>
    <mergeCell ref="MUG13:MUH13"/>
    <mergeCell ref="MUI13:MUJ13"/>
    <mergeCell ref="MTM13:MTN13"/>
    <mergeCell ref="MTO13:MTP13"/>
    <mergeCell ref="MTQ13:MTR13"/>
    <mergeCell ref="MTS13:MTT13"/>
    <mergeCell ref="MTU13:MTV13"/>
    <mergeCell ref="MTW13:MTX13"/>
    <mergeCell ref="MTA13:MTB13"/>
    <mergeCell ref="MTC13:MTD13"/>
    <mergeCell ref="MTE13:MTF13"/>
    <mergeCell ref="MTG13:MTH13"/>
    <mergeCell ref="MTI13:MTJ13"/>
    <mergeCell ref="MTK13:MTL13"/>
    <mergeCell ref="MYC13:MYD13"/>
    <mergeCell ref="MYE13:MYF13"/>
    <mergeCell ref="MYG13:MYH13"/>
    <mergeCell ref="MYI13:MYJ13"/>
    <mergeCell ref="MYK13:MYL13"/>
    <mergeCell ref="MYM13:MYN13"/>
    <mergeCell ref="MXQ13:MXR13"/>
    <mergeCell ref="MXS13:MXT13"/>
    <mergeCell ref="MXU13:MXV13"/>
    <mergeCell ref="MXW13:MXX13"/>
    <mergeCell ref="MXY13:MXZ13"/>
    <mergeCell ref="MYA13:MYB13"/>
    <mergeCell ref="MXE13:MXF13"/>
    <mergeCell ref="MXG13:MXH13"/>
    <mergeCell ref="MXI13:MXJ13"/>
    <mergeCell ref="MXK13:MXL13"/>
    <mergeCell ref="MXM13:MXN13"/>
    <mergeCell ref="MXO13:MXP13"/>
    <mergeCell ref="MWS13:MWT13"/>
    <mergeCell ref="MWU13:MWV13"/>
    <mergeCell ref="MWW13:MWX13"/>
    <mergeCell ref="MWY13:MWZ13"/>
    <mergeCell ref="MXA13:MXB13"/>
    <mergeCell ref="MXC13:MXD13"/>
    <mergeCell ref="MWG13:MWH13"/>
    <mergeCell ref="MWI13:MWJ13"/>
    <mergeCell ref="MWK13:MWL13"/>
    <mergeCell ref="MWM13:MWN13"/>
    <mergeCell ref="MWO13:MWP13"/>
    <mergeCell ref="MWQ13:MWR13"/>
    <mergeCell ref="MVU13:MVV13"/>
    <mergeCell ref="MVW13:MVX13"/>
    <mergeCell ref="MVY13:MVZ13"/>
    <mergeCell ref="MWA13:MWB13"/>
    <mergeCell ref="MWC13:MWD13"/>
    <mergeCell ref="MWE13:MWF13"/>
    <mergeCell ref="NAW13:NAX13"/>
    <mergeCell ref="NAY13:NAZ13"/>
    <mergeCell ref="NBA13:NBB13"/>
    <mergeCell ref="NBC13:NBD13"/>
    <mergeCell ref="NBE13:NBF13"/>
    <mergeCell ref="NBG13:NBH13"/>
    <mergeCell ref="NAK13:NAL13"/>
    <mergeCell ref="NAM13:NAN13"/>
    <mergeCell ref="NAO13:NAP13"/>
    <mergeCell ref="NAQ13:NAR13"/>
    <mergeCell ref="NAS13:NAT13"/>
    <mergeCell ref="NAU13:NAV13"/>
    <mergeCell ref="MZY13:MZZ13"/>
    <mergeCell ref="NAA13:NAB13"/>
    <mergeCell ref="NAC13:NAD13"/>
    <mergeCell ref="NAE13:NAF13"/>
    <mergeCell ref="NAG13:NAH13"/>
    <mergeCell ref="NAI13:NAJ13"/>
    <mergeCell ref="MZM13:MZN13"/>
    <mergeCell ref="MZO13:MZP13"/>
    <mergeCell ref="MZQ13:MZR13"/>
    <mergeCell ref="MZS13:MZT13"/>
    <mergeCell ref="MZU13:MZV13"/>
    <mergeCell ref="MZW13:MZX13"/>
    <mergeCell ref="MZA13:MZB13"/>
    <mergeCell ref="MZC13:MZD13"/>
    <mergeCell ref="MZE13:MZF13"/>
    <mergeCell ref="MZG13:MZH13"/>
    <mergeCell ref="MZI13:MZJ13"/>
    <mergeCell ref="MZK13:MZL13"/>
    <mergeCell ref="MYO13:MYP13"/>
    <mergeCell ref="MYQ13:MYR13"/>
    <mergeCell ref="MYS13:MYT13"/>
    <mergeCell ref="MYU13:MYV13"/>
    <mergeCell ref="MYW13:MYX13"/>
    <mergeCell ref="MYY13:MYZ13"/>
    <mergeCell ref="NDQ13:NDR13"/>
    <mergeCell ref="NDS13:NDT13"/>
    <mergeCell ref="NDU13:NDV13"/>
    <mergeCell ref="NDW13:NDX13"/>
    <mergeCell ref="NDY13:NDZ13"/>
    <mergeCell ref="NEA13:NEB13"/>
    <mergeCell ref="NDE13:NDF13"/>
    <mergeCell ref="NDG13:NDH13"/>
    <mergeCell ref="NDI13:NDJ13"/>
    <mergeCell ref="NDK13:NDL13"/>
    <mergeCell ref="NDM13:NDN13"/>
    <mergeCell ref="NDO13:NDP13"/>
    <mergeCell ref="NCS13:NCT13"/>
    <mergeCell ref="NCU13:NCV13"/>
    <mergeCell ref="NCW13:NCX13"/>
    <mergeCell ref="NCY13:NCZ13"/>
    <mergeCell ref="NDA13:NDB13"/>
    <mergeCell ref="NDC13:NDD13"/>
    <mergeCell ref="NCG13:NCH13"/>
    <mergeCell ref="NCI13:NCJ13"/>
    <mergeCell ref="NCK13:NCL13"/>
    <mergeCell ref="NCM13:NCN13"/>
    <mergeCell ref="NCO13:NCP13"/>
    <mergeCell ref="NCQ13:NCR13"/>
    <mergeCell ref="NBU13:NBV13"/>
    <mergeCell ref="NBW13:NBX13"/>
    <mergeCell ref="NBY13:NBZ13"/>
    <mergeCell ref="NCA13:NCB13"/>
    <mergeCell ref="NCC13:NCD13"/>
    <mergeCell ref="NCE13:NCF13"/>
    <mergeCell ref="NBI13:NBJ13"/>
    <mergeCell ref="NBK13:NBL13"/>
    <mergeCell ref="NBM13:NBN13"/>
    <mergeCell ref="NBO13:NBP13"/>
    <mergeCell ref="NBQ13:NBR13"/>
    <mergeCell ref="NBS13:NBT13"/>
    <mergeCell ref="NGK13:NGL13"/>
    <mergeCell ref="NGM13:NGN13"/>
    <mergeCell ref="NGO13:NGP13"/>
    <mergeCell ref="NGQ13:NGR13"/>
    <mergeCell ref="NGS13:NGT13"/>
    <mergeCell ref="NGU13:NGV13"/>
    <mergeCell ref="NFY13:NFZ13"/>
    <mergeCell ref="NGA13:NGB13"/>
    <mergeCell ref="NGC13:NGD13"/>
    <mergeCell ref="NGE13:NGF13"/>
    <mergeCell ref="NGG13:NGH13"/>
    <mergeCell ref="NGI13:NGJ13"/>
    <mergeCell ref="NFM13:NFN13"/>
    <mergeCell ref="NFO13:NFP13"/>
    <mergeCell ref="NFQ13:NFR13"/>
    <mergeCell ref="NFS13:NFT13"/>
    <mergeCell ref="NFU13:NFV13"/>
    <mergeCell ref="NFW13:NFX13"/>
    <mergeCell ref="NFA13:NFB13"/>
    <mergeCell ref="NFC13:NFD13"/>
    <mergeCell ref="NFE13:NFF13"/>
    <mergeCell ref="NFG13:NFH13"/>
    <mergeCell ref="NFI13:NFJ13"/>
    <mergeCell ref="NFK13:NFL13"/>
    <mergeCell ref="NEO13:NEP13"/>
    <mergeCell ref="NEQ13:NER13"/>
    <mergeCell ref="NES13:NET13"/>
    <mergeCell ref="NEU13:NEV13"/>
    <mergeCell ref="NEW13:NEX13"/>
    <mergeCell ref="NEY13:NEZ13"/>
    <mergeCell ref="NEC13:NED13"/>
    <mergeCell ref="NEE13:NEF13"/>
    <mergeCell ref="NEG13:NEH13"/>
    <mergeCell ref="NEI13:NEJ13"/>
    <mergeCell ref="NEK13:NEL13"/>
    <mergeCell ref="NEM13:NEN13"/>
    <mergeCell ref="NJE13:NJF13"/>
    <mergeCell ref="NJG13:NJH13"/>
    <mergeCell ref="NJI13:NJJ13"/>
    <mergeCell ref="NJK13:NJL13"/>
    <mergeCell ref="NJM13:NJN13"/>
    <mergeCell ref="NJO13:NJP13"/>
    <mergeCell ref="NIS13:NIT13"/>
    <mergeCell ref="NIU13:NIV13"/>
    <mergeCell ref="NIW13:NIX13"/>
    <mergeCell ref="NIY13:NIZ13"/>
    <mergeCell ref="NJA13:NJB13"/>
    <mergeCell ref="NJC13:NJD13"/>
    <mergeCell ref="NIG13:NIH13"/>
    <mergeCell ref="NII13:NIJ13"/>
    <mergeCell ref="NIK13:NIL13"/>
    <mergeCell ref="NIM13:NIN13"/>
    <mergeCell ref="NIO13:NIP13"/>
    <mergeCell ref="NIQ13:NIR13"/>
    <mergeCell ref="NHU13:NHV13"/>
    <mergeCell ref="NHW13:NHX13"/>
    <mergeCell ref="NHY13:NHZ13"/>
    <mergeCell ref="NIA13:NIB13"/>
    <mergeCell ref="NIC13:NID13"/>
    <mergeCell ref="NIE13:NIF13"/>
    <mergeCell ref="NHI13:NHJ13"/>
    <mergeCell ref="NHK13:NHL13"/>
    <mergeCell ref="NHM13:NHN13"/>
    <mergeCell ref="NHO13:NHP13"/>
    <mergeCell ref="NHQ13:NHR13"/>
    <mergeCell ref="NHS13:NHT13"/>
    <mergeCell ref="NGW13:NGX13"/>
    <mergeCell ref="NGY13:NGZ13"/>
    <mergeCell ref="NHA13:NHB13"/>
    <mergeCell ref="NHC13:NHD13"/>
    <mergeCell ref="NHE13:NHF13"/>
    <mergeCell ref="NHG13:NHH13"/>
    <mergeCell ref="NLY13:NLZ13"/>
    <mergeCell ref="NMA13:NMB13"/>
    <mergeCell ref="NMC13:NMD13"/>
    <mergeCell ref="NME13:NMF13"/>
    <mergeCell ref="NMG13:NMH13"/>
    <mergeCell ref="NMI13:NMJ13"/>
    <mergeCell ref="NLM13:NLN13"/>
    <mergeCell ref="NLO13:NLP13"/>
    <mergeCell ref="NLQ13:NLR13"/>
    <mergeCell ref="NLS13:NLT13"/>
    <mergeCell ref="NLU13:NLV13"/>
    <mergeCell ref="NLW13:NLX13"/>
    <mergeCell ref="NLA13:NLB13"/>
    <mergeCell ref="NLC13:NLD13"/>
    <mergeCell ref="NLE13:NLF13"/>
    <mergeCell ref="NLG13:NLH13"/>
    <mergeCell ref="NLI13:NLJ13"/>
    <mergeCell ref="NLK13:NLL13"/>
    <mergeCell ref="NKO13:NKP13"/>
    <mergeCell ref="NKQ13:NKR13"/>
    <mergeCell ref="NKS13:NKT13"/>
    <mergeCell ref="NKU13:NKV13"/>
    <mergeCell ref="NKW13:NKX13"/>
    <mergeCell ref="NKY13:NKZ13"/>
    <mergeCell ref="NKC13:NKD13"/>
    <mergeCell ref="NKE13:NKF13"/>
    <mergeCell ref="NKG13:NKH13"/>
    <mergeCell ref="NKI13:NKJ13"/>
    <mergeCell ref="NKK13:NKL13"/>
    <mergeCell ref="NKM13:NKN13"/>
    <mergeCell ref="NJQ13:NJR13"/>
    <mergeCell ref="NJS13:NJT13"/>
    <mergeCell ref="NJU13:NJV13"/>
    <mergeCell ref="NJW13:NJX13"/>
    <mergeCell ref="NJY13:NJZ13"/>
    <mergeCell ref="NKA13:NKB13"/>
    <mergeCell ref="NOS13:NOT13"/>
    <mergeCell ref="NOU13:NOV13"/>
    <mergeCell ref="NOW13:NOX13"/>
    <mergeCell ref="NOY13:NOZ13"/>
    <mergeCell ref="NPA13:NPB13"/>
    <mergeCell ref="NPC13:NPD13"/>
    <mergeCell ref="NOG13:NOH13"/>
    <mergeCell ref="NOI13:NOJ13"/>
    <mergeCell ref="NOK13:NOL13"/>
    <mergeCell ref="NOM13:NON13"/>
    <mergeCell ref="NOO13:NOP13"/>
    <mergeCell ref="NOQ13:NOR13"/>
    <mergeCell ref="NNU13:NNV13"/>
    <mergeCell ref="NNW13:NNX13"/>
    <mergeCell ref="NNY13:NNZ13"/>
    <mergeCell ref="NOA13:NOB13"/>
    <mergeCell ref="NOC13:NOD13"/>
    <mergeCell ref="NOE13:NOF13"/>
    <mergeCell ref="NNI13:NNJ13"/>
    <mergeCell ref="NNK13:NNL13"/>
    <mergeCell ref="NNM13:NNN13"/>
    <mergeCell ref="NNO13:NNP13"/>
    <mergeCell ref="NNQ13:NNR13"/>
    <mergeCell ref="NNS13:NNT13"/>
    <mergeCell ref="NMW13:NMX13"/>
    <mergeCell ref="NMY13:NMZ13"/>
    <mergeCell ref="NNA13:NNB13"/>
    <mergeCell ref="NNC13:NND13"/>
    <mergeCell ref="NNE13:NNF13"/>
    <mergeCell ref="NNG13:NNH13"/>
    <mergeCell ref="NMK13:NML13"/>
    <mergeCell ref="NMM13:NMN13"/>
    <mergeCell ref="NMO13:NMP13"/>
    <mergeCell ref="NMQ13:NMR13"/>
    <mergeCell ref="NMS13:NMT13"/>
    <mergeCell ref="NMU13:NMV13"/>
    <mergeCell ref="NRM13:NRN13"/>
    <mergeCell ref="NRO13:NRP13"/>
    <mergeCell ref="NRQ13:NRR13"/>
    <mergeCell ref="NRS13:NRT13"/>
    <mergeCell ref="NRU13:NRV13"/>
    <mergeCell ref="NRW13:NRX13"/>
    <mergeCell ref="NRA13:NRB13"/>
    <mergeCell ref="NRC13:NRD13"/>
    <mergeCell ref="NRE13:NRF13"/>
    <mergeCell ref="NRG13:NRH13"/>
    <mergeCell ref="NRI13:NRJ13"/>
    <mergeCell ref="NRK13:NRL13"/>
    <mergeCell ref="NQO13:NQP13"/>
    <mergeCell ref="NQQ13:NQR13"/>
    <mergeCell ref="NQS13:NQT13"/>
    <mergeCell ref="NQU13:NQV13"/>
    <mergeCell ref="NQW13:NQX13"/>
    <mergeCell ref="NQY13:NQZ13"/>
    <mergeCell ref="NQC13:NQD13"/>
    <mergeCell ref="NQE13:NQF13"/>
    <mergeCell ref="NQG13:NQH13"/>
    <mergeCell ref="NQI13:NQJ13"/>
    <mergeCell ref="NQK13:NQL13"/>
    <mergeCell ref="NQM13:NQN13"/>
    <mergeCell ref="NPQ13:NPR13"/>
    <mergeCell ref="NPS13:NPT13"/>
    <mergeCell ref="NPU13:NPV13"/>
    <mergeCell ref="NPW13:NPX13"/>
    <mergeCell ref="NPY13:NPZ13"/>
    <mergeCell ref="NQA13:NQB13"/>
    <mergeCell ref="NPE13:NPF13"/>
    <mergeCell ref="NPG13:NPH13"/>
    <mergeCell ref="NPI13:NPJ13"/>
    <mergeCell ref="NPK13:NPL13"/>
    <mergeCell ref="NPM13:NPN13"/>
    <mergeCell ref="NPO13:NPP13"/>
    <mergeCell ref="NUG13:NUH13"/>
    <mergeCell ref="NUI13:NUJ13"/>
    <mergeCell ref="NUK13:NUL13"/>
    <mergeCell ref="NUM13:NUN13"/>
    <mergeCell ref="NUO13:NUP13"/>
    <mergeCell ref="NUQ13:NUR13"/>
    <mergeCell ref="NTU13:NTV13"/>
    <mergeCell ref="NTW13:NTX13"/>
    <mergeCell ref="NTY13:NTZ13"/>
    <mergeCell ref="NUA13:NUB13"/>
    <mergeCell ref="NUC13:NUD13"/>
    <mergeCell ref="NUE13:NUF13"/>
    <mergeCell ref="NTI13:NTJ13"/>
    <mergeCell ref="NTK13:NTL13"/>
    <mergeCell ref="NTM13:NTN13"/>
    <mergeCell ref="NTO13:NTP13"/>
    <mergeCell ref="NTQ13:NTR13"/>
    <mergeCell ref="NTS13:NTT13"/>
    <mergeCell ref="NSW13:NSX13"/>
    <mergeCell ref="NSY13:NSZ13"/>
    <mergeCell ref="NTA13:NTB13"/>
    <mergeCell ref="NTC13:NTD13"/>
    <mergeCell ref="NTE13:NTF13"/>
    <mergeCell ref="NTG13:NTH13"/>
    <mergeCell ref="NSK13:NSL13"/>
    <mergeCell ref="NSM13:NSN13"/>
    <mergeCell ref="NSO13:NSP13"/>
    <mergeCell ref="NSQ13:NSR13"/>
    <mergeCell ref="NSS13:NST13"/>
    <mergeCell ref="NSU13:NSV13"/>
    <mergeCell ref="NRY13:NRZ13"/>
    <mergeCell ref="NSA13:NSB13"/>
    <mergeCell ref="NSC13:NSD13"/>
    <mergeCell ref="NSE13:NSF13"/>
    <mergeCell ref="NSG13:NSH13"/>
    <mergeCell ref="NSI13:NSJ13"/>
    <mergeCell ref="NXA13:NXB13"/>
    <mergeCell ref="NXC13:NXD13"/>
    <mergeCell ref="NXE13:NXF13"/>
    <mergeCell ref="NXG13:NXH13"/>
    <mergeCell ref="NXI13:NXJ13"/>
    <mergeCell ref="NXK13:NXL13"/>
    <mergeCell ref="NWO13:NWP13"/>
    <mergeCell ref="NWQ13:NWR13"/>
    <mergeCell ref="NWS13:NWT13"/>
    <mergeCell ref="NWU13:NWV13"/>
    <mergeCell ref="NWW13:NWX13"/>
    <mergeCell ref="NWY13:NWZ13"/>
    <mergeCell ref="NWC13:NWD13"/>
    <mergeCell ref="NWE13:NWF13"/>
    <mergeCell ref="NWG13:NWH13"/>
    <mergeCell ref="NWI13:NWJ13"/>
    <mergeCell ref="NWK13:NWL13"/>
    <mergeCell ref="NWM13:NWN13"/>
    <mergeCell ref="NVQ13:NVR13"/>
    <mergeCell ref="NVS13:NVT13"/>
    <mergeCell ref="NVU13:NVV13"/>
    <mergeCell ref="NVW13:NVX13"/>
    <mergeCell ref="NVY13:NVZ13"/>
    <mergeCell ref="NWA13:NWB13"/>
    <mergeCell ref="NVE13:NVF13"/>
    <mergeCell ref="NVG13:NVH13"/>
    <mergeCell ref="NVI13:NVJ13"/>
    <mergeCell ref="NVK13:NVL13"/>
    <mergeCell ref="NVM13:NVN13"/>
    <mergeCell ref="NVO13:NVP13"/>
    <mergeCell ref="NUS13:NUT13"/>
    <mergeCell ref="NUU13:NUV13"/>
    <mergeCell ref="NUW13:NUX13"/>
    <mergeCell ref="NUY13:NUZ13"/>
    <mergeCell ref="NVA13:NVB13"/>
    <mergeCell ref="NVC13:NVD13"/>
    <mergeCell ref="NZU13:NZV13"/>
    <mergeCell ref="NZW13:NZX13"/>
    <mergeCell ref="NZY13:NZZ13"/>
    <mergeCell ref="OAA13:OAB13"/>
    <mergeCell ref="OAC13:OAD13"/>
    <mergeCell ref="OAE13:OAF13"/>
    <mergeCell ref="NZI13:NZJ13"/>
    <mergeCell ref="NZK13:NZL13"/>
    <mergeCell ref="NZM13:NZN13"/>
    <mergeCell ref="NZO13:NZP13"/>
    <mergeCell ref="NZQ13:NZR13"/>
    <mergeCell ref="NZS13:NZT13"/>
    <mergeCell ref="NYW13:NYX13"/>
    <mergeCell ref="NYY13:NYZ13"/>
    <mergeCell ref="NZA13:NZB13"/>
    <mergeCell ref="NZC13:NZD13"/>
    <mergeCell ref="NZE13:NZF13"/>
    <mergeCell ref="NZG13:NZH13"/>
    <mergeCell ref="NYK13:NYL13"/>
    <mergeCell ref="NYM13:NYN13"/>
    <mergeCell ref="NYO13:NYP13"/>
    <mergeCell ref="NYQ13:NYR13"/>
    <mergeCell ref="NYS13:NYT13"/>
    <mergeCell ref="NYU13:NYV13"/>
    <mergeCell ref="NXY13:NXZ13"/>
    <mergeCell ref="NYA13:NYB13"/>
    <mergeCell ref="NYC13:NYD13"/>
    <mergeCell ref="NYE13:NYF13"/>
    <mergeCell ref="NYG13:NYH13"/>
    <mergeCell ref="NYI13:NYJ13"/>
    <mergeCell ref="NXM13:NXN13"/>
    <mergeCell ref="NXO13:NXP13"/>
    <mergeCell ref="NXQ13:NXR13"/>
    <mergeCell ref="NXS13:NXT13"/>
    <mergeCell ref="NXU13:NXV13"/>
    <mergeCell ref="NXW13:NXX13"/>
    <mergeCell ref="OCO13:OCP13"/>
    <mergeCell ref="OCQ13:OCR13"/>
    <mergeCell ref="OCS13:OCT13"/>
    <mergeCell ref="OCU13:OCV13"/>
    <mergeCell ref="OCW13:OCX13"/>
    <mergeCell ref="OCY13:OCZ13"/>
    <mergeCell ref="OCC13:OCD13"/>
    <mergeCell ref="OCE13:OCF13"/>
    <mergeCell ref="OCG13:OCH13"/>
    <mergeCell ref="OCI13:OCJ13"/>
    <mergeCell ref="OCK13:OCL13"/>
    <mergeCell ref="OCM13:OCN13"/>
    <mergeCell ref="OBQ13:OBR13"/>
    <mergeCell ref="OBS13:OBT13"/>
    <mergeCell ref="OBU13:OBV13"/>
    <mergeCell ref="OBW13:OBX13"/>
    <mergeCell ref="OBY13:OBZ13"/>
    <mergeCell ref="OCA13:OCB13"/>
    <mergeCell ref="OBE13:OBF13"/>
    <mergeCell ref="OBG13:OBH13"/>
    <mergeCell ref="OBI13:OBJ13"/>
    <mergeCell ref="OBK13:OBL13"/>
    <mergeCell ref="OBM13:OBN13"/>
    <mergeCell ref="OBO13:OBP13"/>
    <mergeCell ref="OAS13:OAT13"/>
    <mergeCell ref="OAU13:OAV13"/>
    <mergeCell ref="OAW13:OAX13"/>
    <mergeCell ref="OAY13:OAZ13"/>
    <mergeCell ref="OBA13:OBB13"/>
    <mergeCell ref="OBC13:OBD13"/>
    <mergeCell ref="OAG13:OAH13"/>
    <mergeCell ref="OAI13:OAJ13"/>
    <mergeCell ref="OAK13:OAL13"/>
    <mergeCell ref="OAM13:OAN13"/>
    <mergeCell ref="OAO13:OAP13"/>
    <mergeCell ref="OAQ13:OAR13"/>
    <mergeCell ref="OFI13:OFJ13"/>
    <mergeCell ref="OFK13:OFL13"/>
    <mergeCell ref="OFM13:OFN13"/>
    <mergeCell ref="OFO13:OFP13"/>
    <mergeCell ref="OFQ13:OFR13"/>
    <mergeCell ref="OFS13:OFT13"/>
    <mergeCell ref="OEW13:OEX13"/>
    <mergeCell ref="OEY13:OEZ13"/>
    <mergeCell ref="OFA13:OFB13"/>
    <mergeCell ref="OFC13:OFD13"/>
    <mergeCell ref="OFE13:OFF13"/>
    <mergeCell ref="OFG13:OFH13"/>
    <mergeCell ref="OEK13:OEL13"/>
    <mergeCell ref="OEM13:OEN13"/>
    <mergeCell ref="OEO13:OEP13"/>
    <mergeCell ref="OEQ13:OER13"/>
    <mergeCell ref="OES13:OET13"/>
    <mergeCell ref="OEU13:OEV13"/>
    <mergeCell ref="ODY13:ODZ13"/>
    <mergeCell ref="OEA13:OEB13"/>
    <mergeCell ref="OEC13:OED13"/>
    <mergeCell ref="OEE13:OEF13"/>
    <mergeCell ref="OEG13:OEH13"/>
    <mergeCell ref="OEI13:OEJ13"/>
    <mergeCell ref="ODM13:ODN13"/>
    <mergeCell ref="ODO13:ODP13"/>
    <mergeCell ref="ODQ13:ODR13"/>
    <mergeCell ref="ODS13:ODT13"/>
    <mergeCell ref="ODU13:ODV13"/>
    <mergeCell ref="ODW13:ODX13"/>
    <mergeCell ref="ODA13:ODB13"/>
    <mergeCell ref="ODC13:ODD13"/>
    <mergeCell ref="ODE13:ODF13"/>
    <mergeCell ref="ODG13:ODH13"/>
    <mergeCell ref="ODI13:ODJ13"/>
    <mergeCell ref="ODK13:ODL13"/>
    <mergeCell ref="OIC13:OID13"/>
    <mergeCell ref="OIE13:OIF13"/>
    <mergeCell ref="OIG13:OIH13"/>
    <mergeCell ref="OII13:OIJ13"/>
    <mergeCell ref="OIK13:OIL13"/>
    <mergeCell ref="OIM13:OIN13"/>
    <mergeCell ref="OHQ13:OHR13"/>
    <mergeCell ref="OHS13:OHT13"/>
    <mergeCell ref="OHU13:OHV13"/>
    <mergeCell ref="OHW13:OHX13"/>
    <mergeCell ref="OHY13:OHZ13"/>
    <mergeCell ref="OIA13:OIB13"/>
    <mergeCell ref="OHE13:OHF13"/>
    <mergeCell ref="OHG13:OHH13"/>
    <mergeCell ref="OHI13:OHJ13"/>
    <mergeCell ref="OHK13:OHL13"/>
    <mergeCell ref="OHM13:OHN13"/>
    <mergeCell ref="OHO13:OHP13"/>
    <mergeCell ref="OGS13:OGT13"/>
    <mergeCell ref="OGU13:OGV13"/>
    <mergeCell ref="OGW13:OGX13"/>
    <mergeCell ref="OGY13:OGZ13"/>
    <mergeCell ref="OHA13:OHB13"/>
    <mergeCell ref="OHC13:OHD13"/>
    <mergeCell ref="OGG13:OGH13"/>
    <mergeCell ref="OGI13:OGJ13"/>
    <mergeCell ref="OGK13:OGL13"/>
    <mergeCell ref="OGM13:OGN13"/>
    <mergeCell ref="OGO13:OGP13"/>
    <mergeCell ref="OGQ13:OGR13"/>
    <mergeCell ref="OFU13:OFV13"/>
    <mergeCell ref="OFW13:OFX13"/>
    <mergeCell ref="OFY13:OFZ13"/>
    <mergeCell ref="OGA13:OGB13"/>
    <mergeCell ref="OGC13:OGD13"/>
    <mergeCell ref="OGE13:OGF13"/>
    <mergeCell ref="OKW13:OKX13"/>
    <mergeCell ref="OKY13:OKZ13"/>
    <mergeCell ref="OLA13:OLB13"/>
    <mergeCell ref="OLC13:OLD13"/>
    <mergeCell ref="OLE13:OLF13"/>
    <mergeCell ref="OLG13:OLH13"/>
    <mergeCell ref="OKK13:OKL13"/>
    <mergeCell ref="OKM13:OKN13"/>
    <mergeCell ref="OKO13:OKP13"/>
    <mergeCell ref="OKQ13:OKR13"/>
    <mergeCell ref="OKS13:OKT13"/>
    <mergeCell ref="OKU13:OKV13"/>
    <mergeCell ref="OJY13:OJZ13"/>
    <mergeCell ref="OKA13:OKB13"/>
    <mergeCell ref="OKC13:OKD13"/>
    <mergeCell ref="OKE13:OKF13"/>
    <mergeCell ref="OKG13:OKH13"/>
    <mergeCell ref="OKI13:OKJ13"/>
    <mergeCell ref="OJM13:OJN13"/>
    <mergeCell ref="OJO13:OJP13"/>
    <mergeCell ref="OJQ13:OJR13"/>
    <mergeCell ref="OJS13:OJT13"/>
    <mergeCell ref="OJU13:OJV13"/>
    <mergeCell ref="OJW13:OJX13"/>
    <mergeCell ref="OJA13:OJB13"/>
    <mergeCell ref="OJC13:OJD13"/>
    <mergeCell ref="OJE13:OJF13"/>
    <mergeCell ref="OJG13:OJH13"/>
    <mergeCell ref="OJI13:OJJ13"/>
    <mergeCell ref="OJK13:OJL13"/>
    <mergeCell ref="OIO13:OIP13"/>
    <mergeCell ref="OIQ13:OIR13"/>
    <mergeCell ref="OIS13:OIT13"/>
    <mergeCell ref="OIU13:OIV13"/>
    <mergeCell ref="OIW13:OIX13"/>
    <mergeCell ref="OIY13:OIZ13"/>
    <mergeCell ref="ONQ13:ONR13"/>
    <mergeCell ref="ONS13:ONT13"/>
    <mergeCell ref="ONU13:ONV13"/>
    <mergeCell ref="ONW13:ONX13"/>
    <mergeCell ref="ONY13:ONZ13"/>
    <mergeCell ref="OOA13:OOB13"/>
    <mergeCell ref="ONE13:ONF13"/>
    <mergeCell ref="ONG13:ONH13"/>
    <mergeCell ref="ONI13:ONJ13"/>
    <mergeCell ref="ONK13:ONL13"/>
    <mergeCell ref="ONM13:ONN13"/>
    <mergeCell ref="ONO13:ONP13"/>
    <mergeCell ref="OMS13:OMT13"/>
    <mergeCell ref="OMU13:OMV13"/>
    <mergeCell ref="OMW13:OMX13"/>
    <mergeCell ref="OMY13:OMZ13"/>
    <mergeCell ref="ONA13:ONB13"/>
    <mergeCell ref="ONC13:OND13"/>
    <mergeCell ref="OMG13:OMH13"/>
    <mergeCell ref="OMI13:OMJ13"/>
    <mergeCell ref="OMK13:OML13"/>
    <mergeCell ref="OMM13:OMN13"/>
    <mergeCell ref="OMO13:OMP13"/>
    <mergeCell ref="OMQ13:OMR13"/>
    <mergeCell ref="OLU13:OLV13"/>
    <mergeCell ref="OLW13:OLX13"/>
    <mergeCell ref="OLY13:OLZ13"/>
    <mergeCell ref="OMA13:OMB13"/>
    <mergeCell ref="OMC13:OMD13"/>
    <mergeCell ref="OME13:OMF13"/>
    <mergeCell ref="OLI13:OLJ13"/>
    <mergeCell ref="OLK13:OLL13"/>
    <mergeCell ref="OLM13:OLN13"/>
    <mergeCell ref="OLO13:OLP13"/>
    <mergeCell ref="OLQ13:OLR13"/>
    <mergeCell ref="OLS13:OLT13"/>
    <mergeCell ref="OQK13:OQL13"/>
    <mergeCell ref="OQM13:OQN13"/>
    <mergeCell ref="OQO13:OQP13"/>
    <mergeCell ref="OQQ13:OQR13"/>
    <mergeCell ref="OQS13:OQT13"/>
    <mergeCell ref="OQU13:OQV13"/>
    <mergeCell ref="OPY13:OPZ13"/>
    <mergeCell ref="OQA13:OQB13"/>
    <mergeCell ref="OQC13:OQD13"/>
    <mergeCell ref="OQE13:OQF13"/>
    <mergeCell ref="OQG13:OQH13"/>
    <mergeCell ref="OQI13:OQJ13"/>
    <mergeCell ref="OPM13:OPN13"/>
    <mergeCell ref="OPO13:OPP13"/>
    <mergeCell ref="OPQ13:OPR13"/>
    <mergeCell ref="OPS13:OPT13"/>
    <mergeCell ref="OPU13:OPV13"/>
    <mergeCell ref="OPW13:OPX13"/>
    <mergeCell ref="OPA13:OPB13"/>
    <mergeCell ref="OPC13:OPD13"/>
    <mergeCell ref="OPE13:OPF13"/>
    <mergeCell ref="OPG13:OPH13"/>
    <mergeCell ref="OPI13:OPJ13"/>
    <mergeCell ref="OPK13:OPL13"/>
    <mergeCell ref="OOO13:OOP13"/>
    <mergeCell ref="OOQ13:OOR13"/>
    <mergeCell ref="OOS13:OOT13"/>
    <mergeCell ref="OOU13:OOV13"/>
    <mergeCell ref="OOW13:OOX13"/>
    <mergeCell ref="OOY13:OOZ13"/>
    <mergeCell ref="OOC13:OOD13"/>
    <mergeCell ref="OOE13:OOF13"/>
    <mergeCell ref="OOG13:OOH13"/>
    <mergeCell ref="OOI13:OOJ13"/>
    <mergeCell ref="OOK13:OOL13"/>
    <mergeCell ref="OOM13:OON13"/>
    <mergeCell ref="OTE13:OTF13"/>
    <mergeCell ref="OTG13:OTH13"/>
    <mergeCell ref="OTI13:OTJ13"/>
    <mergeCell ref="OTK13:OTL13"/>
    <mergeCell ref="OTM13:OTN13"/>
    <mergeCell ref="OTO13:OTP13"/>
    <mergeCell ref="OSS13:OST13"/>
    <mergeCell ref="OSU13:OSV13"/>
    <mergeCell ref="OSW13:OSX13"/>
    <mergeCell ref="OSY13:OSZ13"/>
    <mergeCell ref="OTA13:OTB13"/>
    <mergeCell ref="OTC13:OTD13"/>
    <mergeCell ref="OSG13:OSH13"/>
    <mergeCell ref="OSI13:OSJ13"/>
    <mergeCell ref="OSK13:OSL13"/>
    <mergeCell ref="OSM13:OSN13"/>
    <mergeCell ref="OSO13:OSP13"/>
    <mergeCell ref="OSQ13:OSR13"/>
    <mergeCell ref="ORU13:ORV13"/>
    <mergeCell ref="ORW13:ORX13"/>
    <mergeCell ref="ORY13:ORZ13"/>
    <mergeCell ref="OSA13:OSB13"/>
    <mergeCell ref="OSC13:OSD13"/>
    <mergeCell ref="OSE13:OSF13"/>
    <mergeCell ref="ORI13:ORJ13"/>
    <mergeCell ref="ORK13:ORL13"/>
    <mergeCell ref="ORM13:ORN13"/>
    <mergeCell ref="ORO13:ORP13"/>
    <mergeCell ref="ORQ13:ORR13"/>
    <mergeCell ref="ORS13:ORT13"/>
    <mergeCell ref="OQW13:OQX13"/>
    <mergeCell ref="OQY13:OQZ13"/>
    <mergeCell ref="ORA13:ORB13"/>
    <mergeCell ref="ORC13:ORD13"/>
    <mergeCell ref="ORE13:ORF13"/>
    <mergeCell ref="ORG13:ORH13"/>
    <mergeCell ref="OVY13:OVZ13"/>
    <mergeCell ref="OWA13:OWB13"/>
    <mergeCell ref="OWC13:OWD13"/>
    <mergeCell ref="OWE13:OWF13"/>
    <mergeCell ref="OWG13:OWH13"/>
    <mergeCell ref="OWI13:OWJ13"/>
    <mergeCell ref="OVM13:OVN13"/>
    <mergeCell ref="OVO13:OVP13"/>
    <mergeCell ref="OVQ13:OVR13"/>
    <mergeCell ref="OVS13:OVT13"/>
    <mergeCell ref="OVU13:OVV13"/>
    <mergeCell ref="OVW13:OVX13"/>
    <mergeCell ref="OVA13:OVB13"/>
    <mergeCell ref="OVC13:OVD13"/>
    <mergeCell ref="OVE13:OVF13"/>
    <mergeCell ref="OVG13:OVH13"/>
    <mergeCell ref="OVI13:OVJ13"/>
    <mergeCell ref="OVK13:OVL13"/>
    <mergeCell ref="OUO13:OUP13"/>
    <mergeCell ref="OUQ13:OUR13"/>
    <mergeCell ref="OUS13:OUT13"/>
    <mergeCell ref="OUU13:OUV13"/>
    <mergeCell ref="OUW13:OUX13"/>
    <mergeCell ref="OUY13:OUZ13"/>
    <mergeCell ref="OUC13:OUD13"/>
    <mergeCell ref="OUE13:OUF13"/>
    <mergeCell ref="OUG13:OUH13"/>
    <mergeCell ref="OUI13:OUJ13"/>
    <mergeCell ref="OUK13:OUL13"/>
    <mergeCell ref="OUM13:OUN13"/>
    <mergeCell ref="OTQ13:OTR13"/>
    <mergeCell ref="OTS13:OTT13"/>
    <mergeCell ref="OTU13:OTV13"/>
    <mergeCell ref="OTW13:OTX13"/>
    <mergeCell ref="OTY13:OTZ13"/>
    <mergeCell ref="OUA13:OUB13"/>
    <mergeCell ref="OYS13:OYT13"/>
    <mergeCell ref="OYU13:OYV13"/>
    <mergeCell ref="OYW13:OYX13"/>
    <mergeCell ref="OYY13:OYZ13"/>
    <mergeCell ref="OZA13:OZB13"/>
    <mergeCell ref="OZC13:OZD13"/>
    <mergeCell ref="OYG13:OYH13"/>
    <mergeCell ref="OYI13:OYJ13"/>
    <mergeCell ref="OYK13:OYL13"/>
    <mergeCell ref="OYM13:OYN13"/>
    <mergeCell ref="OYO13:OYP13"/>
    <mergeCell ref="OYQ13:OYR13"/>
    <mergeCell ref="OXU13:OXV13"/>
    <mergeCell ref="OXW13:OXX13"/>
    <mergeCell ref="OXY13:OXZ13"/>
    <mergeCell ref="OYA13:OYB13"/>
    <mergeCell ref="OYC13:OYD13"/>
    <mergeCell ref="OYE13:OYF13"/>
    <mergeCell ref="OXI13:OXJ13"/>
    <mergeCell ref="OXK13:OXL13"/>
    <mergeCell ref="OXM13:OXN13"/>
    <mergeCell ref="OXO13:OXP13"/>
    <mergeCell ref="OXQ13:OXR13"/>
    <mergeCell ref="OXS13:OXT13"/>
    <mergeCell ref="OWW13:OWX13"/>
    <mergeCell ref="OWY13:OWZ13"/>
    <mergeCell ref="OXA13:OXB13"/>
    <mergeCell ref="OXC13:OXD13"/>
    <mergeCell ref="OXE13:OXF13"/>
    <mergeCell ref="OXG13:OXH13"/>
    <mergeCell ref="OWK13:OWL13"/>
    <mergeCell ref="OWM13:OWN13"/>
    <mergeCell ref="OWO13:OWP13"/>
    <mergeCell ref="OWQ13:OWR13"/>
    <mergeCell ref="OWS13:OWT13"/>
    <mergeCell ref="OWU13:OWV13"/>
    <mergeCell ref="PBM13:PBN13"/>
    <mergeCell ref="PBO13:PBP13"/>
    <mergeCell ref="PBQ13:PBR13"/>
    <mergeCell ref="PBS13:PBT13"/>
    <mergeCell ref="PBU13:PBV13"/>
    <mergeCell ref="PBW13:PBX13"/>
    <mergeCell ref="PBA13:PBB13"/>
    <mergeCell ref="PBC13:PBD13"/>
    <mergeCell ref="PBE13:PBF13"/>
    <mergeCell ref="PBG13:PBH13"/>
    <mergeCell ref="PBI13:PBJ13"/>
    <mergeCell ref="PBK13:PBL13"/>
    <mergeCell ref="PAO13:PAP13"/>
    <mergeCell ref="PAQ13:PAR13"/>
    <mergeCell ref="PAS13:PAT13"/>
    <mergeCell ref="PAU13:PAV13"/>
    <mergeCell ref="PAW13:PAX13"/>
    <mergeCell ref="PAY13:PAZ13"/>
    <mergeCell ref="PAC13:PAD13"/>
    <mergeCell ref="PAE13:PAF13"/>
    <mergeCell ref="PAG13:PAH13"/>
    <mergeCell ref="PAI13:PAJ13"/>
    <mergeCell ref="PAK13:PAL13"/>
    <mergeCell ref="PAM13:PAN13"/>
    <mergeCell ref="OZQ13:OZR13"/>
    <mergeCell ref="OZS13:OZT13"/>
    <mergeCell ref="OZU13:OZV13"/>
    <mergeCell ref="OZW13:OZX13"/>
    <mergeCell ref="OZY13:OZZ13"/>
    <mergeCell ref="PAA13:PAB13"/>
    <mergeCell ref="OZE13:OZF13"/>
    <mergeCell ref="OZG13:OZH13"/>
    <mergeCell ref="OZI13:OZJ13"/>
    <mergeCell ref="OZK13:OZL13"/>
    <mergeCell ref="OZM13:OZN13"/>
    <mergeCell ref="OZO13:OZP13"/>
    <mergeCell ref="PEG13:PEH13"/>
    <mergeCell ref="PEI13:PEJ13"/>
    <mergeCell ref="PEK13:PEL13"/>
    <mergeCell ref="PEM13:PEN13"/>
    <mergeCell ref="PEO13:PEP13"/>
    <mergeCell ref="PEQ13:PER13"/>
    <mergeCell ref="PDU13:PDV13"/>
    <mergeCell ref="PDW13:PDX13"/>
    <mergeCell ref="PDY13:PDZ13"/>
    <mergeCell ref="PEA13:PEB13"/>
    <mergeCell ref="PEC13:PED13"/>
    <mergeCell ref="PEE13:PEF13"/>
    <mergeCell ref="PDI13:PDJ13"/>
    <mergeCell ref="PDK13:PDL13"/>
    <mergeCell ref="PDM13:PDN13"/>
    <mergeCell ref="PDO13:PDP13"/>
    <mergeCell ref="PDQ13:PDR13"/>
    <mergeCell ref="PDS13:PDT13"/>
    <mergeCell ref="PCW13:PCX13"/>
    <mergeCell ref="PCY13:PCZ13"/>
    <mergeCell ref="PDA13:PDB13"/>
    <mergeCell ref="PDC13:PDD13"/>
    <mergeCell ref="PDE13:PDF13"/>
    <mergeCell ref="PDG13:PDH13"/>
    <mergeCell ref="PCK13:PCL13"/>
    <mergeCell ref="PCM13:PCN13"/>
    <mergeCell ref="PCO13:PCP13"/>
    <mergeCell ref="PCQ13:PCR13"/>
    <mergeCell ref="PCS13:PCT13"/>
    <mergeCell ref="PCU13:PCV13"/>
    <mergeCell ref="PBY13:PBZ13"/>
    <mergeCell ref="PCA13:PCB13"/>
    <mergeCell ref="PCC13:PCD13"/>
    <mergeCell ref="PCE13:PCF13"/>
    <mergeCell ref="PCG13:PCH13"/>
    <mergeCell ref="PCI13:PCJ13"/>
    <mergeCell ref="PHA13:PHB13"/>
    <mergeCell ref="PHC13:PHD13"/>
    <mergeCell ref="PHE13:PHF13"/>
    <mergeCell ref="PHG13:PHH13"/>
    <mergeCell ref="PHI13:PHJ13"/>
    <mergeCell ref="PHK13:PHL13"/>
    <mergeCell ref="PGO13:PGP13"/>
    <mergeCell ref="PGQ13:PGR13"/>
    <mergeCell ref="PGS13:PGT13"/>
    <mergeCell ref="PGU13:PGV13"/>
    <mergeCell ref="PGW13:PGX13"/>
    <mergeCell ref="PGY13:PGZ13"/>
    <mergeCell ref="PGC13:PGD13"/>
    <mergeCell ref="PGE13:PGF13"/>
    <mergeCell ref="PGG13:PGH13"/>
    <mergeCell ref="PGI13:PGJ13"/>
    <mergeCell ref="PGK13:PGL13"/>
    <mergeCell ref="PGM13:PGN13"/>
    <mergeCell ref="PFQ13:PFR13"/>
    <mergeCell ref="PFS13:PFT13"/>
    <mergeCell ref="PFU13:PFV13"/>
    <mergeCell ref="PFW13:PFX13"/>
    <mergeCell ref="PFY13:PFZ13"/>
    <mergeCell ref="PGA13:PGB13"/>
    <mergeCell ref="PFE13:PFF13"/>
    <mergeCell ref="PFG13:PFH13"/>
    <mergeCell ref="PFI13:PFJ13"/>
    <mergeCell ref="PFK13:PFL13"/>
    <mergeCell ref="PFM13:PFN13"/>
    <mergeCell ref="PFO13:PFP13"/>
    <mergeCell ref="PES13:PET13"/>
    <mergeCell ref="PEU13:PEV13"/>
    <mergeCell ref="PEW13:PEX13"/>
    <mergeCell ref="PEY13:PEZ13"/>
    <mergeCell ref="PFA13:PFB13"/>
    <mergeCell ref="PFC13:PFD13"/>
    <mergeCell ref="PJU13:PJV13"/>
    <mergeCell ref="PJW13:PJX13"/>
    <mergeCell ref="PJY13:PJZ13"/>
    <mergeCell ref="PKA13:PKB13"/>
    <mergeCell ref="PKC13:PKD13"/>
    <mergeCell ref="PKE13:PKF13"/>
    <mergeCell ref="PJI13:PJJ13"/>
    <mergeCell ref="PJK13:PJL13"/>
    <mergeCell ref="PJM13:PJN13"/>
    <mergeCell ref="PJO13:PJP13"/>
    <mergeCell ref="PJQ13:PJR13"/>
    <mergeCell ref="PJS13:PJT13"/>
    <mergeCell ref="PIW13:PIX13"/>
    <mergeCell ref="PIY13:PIZ13"/>
    <mergeCell ref="PJA13:PJB13"/>
    <mergeCell ref="PJC13:PJD13"/>
    <mergeCell ref="PJE13:PJF13"/>
    <mergeCell ref="PJG13:PJH13"/>
    <mergeCell ref="PIK13:PIL13"/>
    <mergeCell ref="PIM13:PIN13"/>
    <mergeCell ref="PIO13:PIP13"/>
    <mergeCell ref="PIQ13:PIR13"/>
    <mergeCell ref="PIS13:PIT13"/>
    <mergeCell ref="PIU13:PIV13"/>
    <mergeCell ref="PHY13:PHZ13"/>
    <mergeCell ref="PIA13:PIB13"/>
    <mergeCell ref="PIC13:PID13"/>
    <mergeCell ref="PIE13:PIF13"/>
    <mergeCell ref="PIG13:PIH13"/>
    <mergeCell ref="PII13:PIJ13"/>
    <mergeCell ref="PHM13:PHN13"/>
    <mergeCell ref="PHO13:PHP13"/>
    <mergeCell ref="PHQ13:PHR13"/>
    <mergeCell ref="PHS13:PHT13"/>
    <mergeCell ref="PHU13:PHV13"/>
    <mergeCell ref="PHW13:PHX13"/>
    <mergeCell ref="PMO13:PMP13"/>
    <mergeCell ref="PMQ13:PMR13"/>
    <mergeCell ref="PMS13:PMT13"/>
    <mergeCell ref="PMU13:PMV13"/>
    <mergeCell ref="PMW13:PMX13"/>
    <mergeCell ref="PMY13:PMZ13"/>
    <mergeCell ref="PMC13:PMD13"/>
    <mergeCell ref="PME13:PMF13"/>
    <mergeCell ref="PMG13:PMH13"/>
    <mergeCell ref="PMI13:PMJ13"/>
    <mergeCell ref="PMK13:PML13"/>
    <mergeCell ref="PMM13:PMN13"/>
    <mergeCell ref="PLQ13:PLR13"/>
    <mergeCell ref="PLS13:PLT13"/>
    <mergeCell ref="PLU13:PLV13"/>
    <mergeCell ref="PLW13:PLX13"/>
    <mergeCell ref="PLY13:PLZ13"/>
    <mergeCell ref="PMA13:PMB13"/>
    <mergeCell ref="PLE13:PLF13"/>
    <mergeCell ref="PLG13:PLH13"/>
    <mergeCell ref="PLI13:PLJ13"/>
    <mergeCell ref="PLK13:PLL13"/>
    <mergeCell ref="PLM13:PLN13"/>
    <mergeCell ref="PLO13:PLP13"/>
    <mergeCell ref="PKS13:PKT13"/>
    <mergeCell ref="PKU13:PKV13"/>
    <mergeCell ref="PKW13:PKX13"/>
    <mergeCell ref="PKY13:PKZ13"/>
    <mergeCell ref="PLA13:PLB13"/>
    <mergeCell ref="PLC13:PLD13"/>
    <mergeCell ref="PKG13:PKH13"/>
    <mergeCell ref="PKI13:PKJ13"/>
    <mergeCell ref="PKK13:PKL13"/>
    <mergeCell ref="PKM13:PKN13"/>
    <mergeCell ref="PKO13:PKP13"/>
    <mergeCell ref="PKQ13:PKR13"/>
    <mergeCell ref="PPI13:PPJ13"/>
    <mergeCell ref="PPK13:PPL13"/>
    <mergeCell ref="PPM13:PPN13"/>
    <mergeCell ref="PPO13:PPP13"/>
    <mergeCell ref="PPQ13:PPR13"/>
    <mergeCell ref="PPS13:PPT13"/>
    <mergeCell ref="POW13:POX13"/>
    <mergeCell ref="POY13:POZ13"/>
    <mergeCell ref="PPA13:PPB13"/>
    <mergeCell ref="PPC13:PPD13"/>
    <mergeCell ref="PPE13:PPF13"/>
    <mergeCell ref="PPG13:PPH13"/>
    <mergeCell ref="POK13:POL13"/>
    <mergeCell ref="POM13:PON13"/>
    <mergeCell ref="POO13:POP13"/>
    <mergeCell ref="POQ13:POR13"/>
    <mergeCell ref="POS13:POT13"/>
    <mergeCell ref="POU13:POV13"/>
    <mergeCell ref="PNY13:PNZ13"/>
    <mergeCell ref="POA13:POB13"/>
    <mergeCell ref="POC13:POD13"/>
    <mergeCell ref="POE13:POF13"/>
    <mergeCell ref="POG13:POH13"/>
    <mergeCell ref="POI13:POJ13"/>
    <mergeCell ref="PNM13:PNN13"/>
    <mergeCell ref="PNO13:PNP13"/>
    <mergeCell ref="PNQ13:PNR13"/>
    <mergeCell ref="PNS13:PNT13"/>
    <mergeCell ref="PNU13:PNV13"/>
    <mergeCell ref="PNW13:PNX13"/>
    <mergeCell ref="PNA13:PNB13"/>
    <mergeCell ref="PNC13:PND13"/>
    <mergeCell ref="PNE13:PNF13"/>
    <mergeCell ref="PNG13:PNH13"/>
    <mergeCell ref="PNI13:PNJ13"/>
    <mergeCell ref="PNK13:PNL13"/>
    <mergeCell ref="PSC13:PSD13"/>
    <mergeCell ref="PSE13:PSF13"/>
    <mergeCell ref="PSG13:PSH13"/>
    <mergeCell ref="PSI13:PSJ13"/>
    <mergeCell ref="PSK13:PSL13"/>
    <mergeCell ref="PSM13:PSN13"/>
    <mergeCell ref="PRQ13:PRR13"/>
    <mergeCell ref="PRS13:PRT13"/>
    <mergeCell ref="PRU13:PRV13"/>
    <mergeCell ref="PRW13:PRX13"/>
    <mergeCell ref="PRY13:PRZ13"/>
    <mergeCell ref="PSA13:PSB13"/>
    <mergeCell ref="PRE13:PRF13"/>
    <mergeCell ref="PRG13:PRH13"/>
    <mergeCell ref="PRI13:PRJ13"/>
    <mergeCell ref="PRK13:PRL13"/>
    <mergeCell ref="PRM13:PRN13"/>
    <mergeCell ref="PRO13:PRP13"/>
    <mergeCell ref="PQS13:PQT13"/>
    <mergeCell ref="PQU13:PQV13"/>
    <mergeCell ref="PQW13:PQX13"/>
    <mergeCell ref="PQY13:PQZ13"/>
    <mergeCell ref="PRA13:PRB13"/>
    <mergeCell ref="PRC13:PRD13"/>
    <mergeCell ref="PQG13:PQH13"/>
    <mergeCell ref="PQI13:PQJ13"/>
    <mergeCell ref="PQK13:PQL13"/>
    <mergeCell ref="PQM13:PQN13"/>
    <mergeCell ref="PQO13:PQP13"/>
    <mergeCell ref="PQQ13:PQR13"/>
    <mergeCell ref="PPU13:PPV13"/>
    <mergeCell ref="PPW13:PPX13"/>
    <mergeCell ref="PPY13:PPZ13"/>
    <mergeCell ref="PQA13:PQB13"/>
    <mergeCell ref="PQC13:PQD13"/>
    <mergeCell ref="PQE13:PQF13"/>
    <mergeCell ref="PUW13:PUX13"/>
    <mergeCell ref="PUY13:PUZ13"/>
    <mergeCell ref="PVA13:PVB13"/>
    <mergeCell ref="PVC13:PVD13"/>
    <mergeCell ref="PVE13:PVF13"/>
    <mergeCell ref="PVG13:PVH13"/>
    <mergeCell ref="PUK13:PUL13"/>
    <mergeCell ref="PUM13:PUN13"/>
    <mergeCell ref="PUO13:PUP13"/>
    <mergeCell ref="PUQ13:PUR13"/>
    <mergeCell ref="PUS13:PUT13"/>
    <mergeCell ref="PUU13:PUV13"/>
    <mergeCell ref="PTY13:PTZ13"/>
    <mergeCell ref="PUA13:PUB13"/>
    <mergeCell ref="PUC13:PUD13"/>
    <mergeCell ref="PUE13:PUF13"/>
    <mergeCell ref="PUG13:PUH13"/>
    <mergeCell ref="PUI13:PUJ13"/>
    <mergeCell ref="PTM13:PTN13"/>
    <mergeCell ref="PTO13:PTP13"/>
    <mergeCell ref="PTQ13:PTR13"/>
    <mergeCell ref="PTS13:PTT13"/>
    <mergeCell ref="PTU13:PTV13"/>
    <mergeCell ref="PTW13:PTX13"/>
    <mergeCell ref="PTA13:PTB13"/>
    <mergeCell ref="PTC13:PTD13"/>
    <mergeCell ref="PTE13:PTF13"/>
    <mergeCell ref="PTG13:PTH13"/>
    <mergeCell ref="PTI13:PTJ13"/>
    <mergeCell ref="PTK13:PTL13"/>
    <mergeCell ref="PSO13:PSP13"/>
    <mergeCell ref="PSQ13:PSR13"/>
    <mergeCell ref="PSS13:PST13"/>
    <mergeCell ref="PSU13:PSV13"/>
    <mergeCell ref="PSW13:PSX13"/>
    <mergeCell ref="PSY13:PSZ13"/>
    <mergeCell ref="PXQ13:PXR13"/>
    <mergeCell ref="PXS13:PXT13"/>
    <mergeCell ref="PXU13:PXV13"/>
    <mergeCell ref="PXW13:PXX13"/>
    <mergeCell ref="PXY13:PXZ13"/>
    <mergeCell ref="PYA13:PYB13"/>
    <mergeCell ref="PXE13:PXF13"/>
    <mergeCell ref="PXG13:PXH13"/>
    <mergeCell ref="PXI13:PXJ13"/>
    <mergeCell ref="PXK13:PXL13"/>
    <mergeCell ref="PXM13:PXN13"/>
    <mergeCell ref="PXO13:PXP13"/>
    <mergeCell ref="PWS13:PWT13"/>
    <mergeCell ref="PWU13:PWV13"/>
    <mergeCell ref="PWW13:PWX13"/>
    <mergeCell ref="PWY13:PWZ13"/>
    <mergeCell ref="PXA13:PXB13"/>
    <mergeCell ref="PXC13:PXD13"/>
    <mergeCell ref="PWG13:PWH13"/>
    <mergeCell ref="PWI13:PWJ13"/>
    <mergeCell ref="PWK13:PWL13"/>
    <mergeCell ref="PWM13:PWN13"/>
    <mergeCell ref="PWO13:PWP13"/>
    <mergeCell ref="PWQ13:PWR13"/>
    <mergeCell ref="PVU13:PVV13"/>
    <mergeCell ref="PVW13:PVX13"/>
    <mergeCell ref="PVY13:PVZ13"/>
    <mergeCell ref="PWA13:PWB13"/>
    <mergeCell ref="PWC13:PWD13"/>
    <mergeCell ref="PWE13:PWF13"/>
    <mergeCell ref="PVI13:PVJ13"/>
    <mergeCell ref="PVK13:PVL13"/>
    <mergeCell ref="PVM13:PVN13"/>
    <mergeCell ref="PVO13:PVP13"/>
    <mergeCell ref="PVQ13:PVR13"/>
    <mergeCell ref="PVS13:PVT13"/>
    <mergeCell ref="QAK13:QAL13"/>
    <mergeCell ref="QAM13:QAN13"/>
    <mergeCell ref="QAO13:QAP13"/>
    <mergeCell ref="QAQ13:QAR13"/>
    <mergeCell ref="QAS13:QAT13"/>
    <mergeCell ref="QAU13:QAV13"/>
    <mergeCell ref="PZY13:PZZ13"/>
    <mergeCell ref="QAA13:QAB13"/>
    <mergeCell ref="QAC13:QAD13"/>
    <mergeCell ref="QAE13:QAF13"/>
    <mergeCell ref="QAG13:QAH13"/>
    <mergeCell ref="QAI13:QAJ13"/>
    <mergeCell ref="PZM13:PZN13"/>
    <mergeCell ref="PZO13:PZP13"/>
    <mergeCell ref="PZQ13:PZR13"/>
    <mergeCell ref="PZS13:PZT13"/>
    <mergeCell ref="PZU13:PZV13"/>
    <mergeCell ref="PZW13:PZX13"/>
    <mergeCell ref="PZA13:PZB13"/>
    <mergeCell ref="PZC13:PZD13"/>
    <mergeCell ref="PZE13:PZF13"/>
    <mergeCell ref="PZG13:PZH13"/>
    <mergeCell ref="PZI13:PZJ13"/>
    <mergeCell ref="PZK13:PZL13"/>
    <mergeCell ref="PYO13:PYP13"/>
    <mergeCell ref="PYQ13:PYR13"/>
    <mergeCell ref="PYS13:PYT13"/>
    <mergeCell ref="PYU13:PYV13"/>
    <mergeCell ref="PYW13:PYX13"/>
    <mergeCell ref="PYY13:PYZ13"/>
    <mergeCell ref="PYC13:PYD13"/>
    <mergeCell ref="PYE13:PYF13"/>
    <mergeCell ref="PYG13:PYH13"/>
    <mergeCell ref="PYI13:PYJ13"/>
    <mergeCell ref="PYK13:PYL13"/>
    <mergeCell ref="PYM13:PYN13"/>
    <mergeCell ref="QDE13:QDF13"/>
    <mergeCell ref="QDG13:QDH13"/>
    <mergeCell ref="QDI13:QDJ13"/>
    <mergeCell ref="QDK13:QDL13"/>
    <mergeCell ref="QDM13:QDN13"/>
    <mergeCell ref="QDO13:QDP13"/>
    <mergeCell ref="QCS13:QCT13"/>
    <mergeCell ref="QCU13:QCV13"/>
    <mergeCell ref="QCW13:QCX13"/>
    <mergeCell ref="QCY13:QCZ13"/>
    <mergeCell ref="QDA13:QDB13"/>
    <mergeCell ref="QDC13:QDD13"/>
    <mergeCell ref="QCG13:QCH13"/>
    <mergeCell ref="QCI13:QCJ13"/>
    <mergeCell ref="QCK13:QCL13"/>
    <mergeCell ref="QCM13:QCN13"/>
    <mergeCell ref="QCO13:QCP13"/>
    <mergeCell ref="QCQ13:QCR13"/>
    <mergeCell ref="QBU13:QBV13"/>
    <mergeCell ref="QBW13:QBX13"/>
    <mergeCell ref="QBY13:QBZ13"/>
    <mergeCell ref="QCA13:QCB13"/>
    <mergeCell ref="QCC13:QCD13"/>
    <mergeCell ref="QCE13:QCF13"/>
    <mergeCell ref="QBI13:QBJ13"/>
    <mergeCell ref="QBK13:QBL13"/>
    <mergeCell ref="QBM13:QBN13"/>
    <mergeCell ref="QBO13:QBP13"/>
    <mergeCell ref="QBQ13:QBR13"/>
    <mergeCell ref="QBS13:QBT13"/>
    <mergeCell ref="QAW13:QAX13"/>
    <mergeCell ref="QAY13:QAZ13"/>
    <mergeCell ref="QBA13:QBB13"/>
    <mergeCell ref="QBC13:QBD13"/>
    <mergeCell ref="QBE13:QBF13"/>
    <mergeCell ref="QBG13:QBH13"/>
    <mergeCell ref="QFY13:QFZ13"/>
    <mergeCell ref="QGA13:QGB13"/>
    <mergeCell ref="QGC13:QGD13"/>
    <mergeCell ref="QGE13:QGF13"/>
    <mergeCell ref="QGG13:QGH13"/>
    <mergeCell ref="QGI13:QGJ13"/>
    <mergeCell ref="QFM13:QFN13"/>
    <mergeCell ref="QFO13:QFP13"/>
    <mergeCell ref="QFQ13:QFR13"/>
    <mergeCell ref="QFS13:QFT13"/>
    <mergeCell ref="QFU13:QFV13"/>
    <mergeCell ref="QFW13:QFX13"/>
    <mergeCell ref="QFA13:QFB13"/>
    <mergeCell ref="QFC13:QFD13"/>
    <mergeCell ref="QFE13:QFF13"/>
    <mergeCell ref="QFG13:QFH13"/>
    <mergeCell ref="QFI13:QFJ13"/>
    <mergeCell ref="QFK13:QFL13"/>
    <mergeCell ref="QEO13:QEP13"/>
    <mergeCell ref="QEQ13:QER13"/>
    <mergeCell ref="QES13:QET13"/>
    <mergeCell ref="QEU13:QEV13"/>
    <mergeCell ref="QEW13:QEX13"/>
    <mergeCell ref="QEY13:QEZ13"/>
    <mergeCell ref="QEC13:QED13"/>
    <mergeCell ref="QEE13:QEF13"/>
    <mergeCell ref="QEG13:QEH13"/>
    <mergeCell ref="QEI13:QEJ13"/>
    <mergeCell ref="QEK13:QEL13"/>
    <mergeCell ref="QEM13:QEN13"/>
    <mergeCell ref="QDQ13:QDR13"/>
    <mergeCell ref="QDS13:QDT13"/>
    <mergeCell ref="QDU13:QDV13"/>
    <mergeCell ref="QDW13:QDX13"/>
    <mergeCell ref="QDY13:QDZ13"/>
    <mergeCell ref="QEA13:QEB13"/>
    <mergeCell ref="QIS13:QIT13"/>
    <mergeCell ref="QIU13:QIV13"/>
    <mergeCell ref="QIW13:QIX13"/>
    <mergeCell ref="QIY13:QIZ13"/>
    <mergeCell ref="QJA13:QJB13"/>
    <mergeCell ref="QJC13:QJD13"/>
    <mergeCell ref="QIG13:QIH13"/>
    <mergeCell ref="QII13:QIJ13"/>
    <mergeCell ref="QIK13:QIL13"/>
    <mergeCell ref="QIM13:QIN13"/>
    <mergeCell ref="QIO13:QIP13"/>
    <mergeCell ref="QIQ13:QIR13"/>
    <mergeCell ref="QHU13:QHV13"/>
    <mergeCell ref="QHW13:QHX13"/>
    <mergeCell ref="QHY13:QHZ13"/>
    <mergeCell ref="QIA13:QIB13"/>
    <mergeCell ref="QIC13:QID13"/>
    <mergeCell ref="QIE13:QIF13"/>
    <mergeCell ref="QHI13:QHJ13"/>
    <mergeCell ref="QHK13:QHL13"/>
    <mergeCell ref="QHM13:QHN13"/>
    <mergeCell ref="QHO13:QHP13"/>
    <mergeCell ref="QHQ13:QHR13"/>
    <mergeCell ref="QHS13:QHT13"/>
    <mergeCell ref="QGW13:QGX13"/>
    <mergeCell ref="QGY13:QGZ13"/>
    <mergeCell ref="QHA13:QHB13"/>
    <mergeCell ref="QHC13:QHD13"/>
    <mergeCell ref="QHE13:QHF13"/>
    <mergeCell ref="QHG13:QHH13"/>
    <mergeCell ref="QGK13:QGL13"/>
    <mergeCell ref="QGM13:QGN13"/>
    <mergeCell ref="QGO13:QGP13"/>
    <mergeCell ref="QGQ13:QGR13"/>
    <mergeCell ref="QGS13:QGT13"/>
    <mergeCell ref="QGU13:QGV13"/>
    <mergeCell ref="QLM13:QLN13"/>
    <mergeCell ref="QLO13:QLP13"/>
    <mergeCell ref="QLQ13:QLR13"/>
    <mergeCell ref="QLS13:QLT13"/>
    <mergeCell ref="QLU13:QLV13"/>
    <mergeCell ref="QLW13:QLX13"/>
    <mergeCell ref="QLA13:QLB13"/>
    <mergeCell ref="QLC13:QLD13"/>
    <mergeCell ref="QLE13:QLF13"/>
    <mergeCell ref="QLG13:QLH13"/>
    <mergeCell ref="QLI13:QLJ13"/>
    <mergeCell ref="QLK13:QLL13"/>
    <mergeCell ref="QKO13:QKP13"/>
    <mergeCell ref="QKQ13:QKR13"/>
    <mergeCell ref="QKS13:QKT13"/>
    <mergeCell ref="QKU13:QKV13"/>
    <mergeCell ref="QKW13:QKX13"/>
    <mergeCell ref="QKY13:QKZ13"/>
    <mergeCell ref="QKC13:QKD13"/>
    <mergeCell ref="QKE13:QKF13"/>
    <mergeCell ref="QKG13:QKH13"/>
    <mergeCell ref="QKI13:QKJ13"/>
    <mergeCell ref="QKK13:QKL13"/>
    <mergeCell ref="QKM13:QKN13"/>
    <mergeCell ref="QJQ13:QJR13"/>
    <mergeCell ref="QJS13:QJT13"/>
    <mergeCell ref="QJU13:QJV13"/>
    <mergeCell ref="QJW13:QJX13"/>
    <mergeCell ref="QJY13:QJZ13"/>
    <mergeCell ref="QKA13:QKB13"/>
    <mergeCell ref="QJE13:QJF13"/>
    <mergeCell ref="QJG13:QJH13"/>
    <mergeCell ref="QJI13:QJJ13"/>
    <mergeCell ref="QJK13:QJL13"/>
    <mergeCell ref="QJM13:QJN13"/>
    <mergeCell ref="QJO13:QJP13"/>
    <mergeCell ref="QOG13:QOH13"/>
    <mergeCell ref="QOI13:QOJ13"/>
    <mergeCell ref="QOK13:QOL13"/>
    <mergeCell ref="QOM13:QON13"/>
    <mergeCell ref="QOO13:QOP13"/>
    <mergeCell ref="QOQ13:QOR13"/>
    <mergeCell ref="QNU13:QNV13"/>
    <mergeCell ref="QNW13:QNX13"/>
    <mergeCell ref="QNY13:QNZ13"/>
    <mergeCell ref="QOA13:QOB13"/>
    <mergeCell ref="QOC13:QOD13"/>
    <mergeCell ref="QOE13:QOF13"/>
    <mergeCell ref="QNI13:QNJ13"/>
    <mergeCell ref="QNK13:QNL13"/>
    <mergeCell ref="QNM13:QNN13"/>
    <mergeCell ref="QNO13:QNP13"/>
    <mergeCell ref="QNQ13:QNR13"/>
    <mergeCell ref="QNS13:QNT13"/>
    <mergeCell ref="QMW13:QMX13"/>
    <mergeCell ref="QMY13:QMZ13"/>
    <mergeCell ref="QNA13:QNB13"/>
    <mergeCell ref="QNC13:QND13"/>
    <mergeCell ref="QNE13:QNF13"/>
    <mergeCell ref="QNG13:QNH13"/>
    <mergeCell ref="QMK13:QML13"/>
    <mergeCell ref="QMM13:QMN13"/>
    <mergeCell ref="QMO13:QMP13"/>
    <mergeCell ref="QMQ13:QMR13"/>
    <mergeCell ref="QMS13:QMT13"/>
    <mergeCell ref="QMU13:QMV13"/>
    <mergeCell ref="QLY13:QLZ13"/>
    <mergeCell ref="QMA13:QMB13"/>
    <mergeCell ref="QMC13:QMD13"/>
    <mergeCell ref="QME13:QMF13"/>
    <mergeCell ref="QMG13:QMH13"/>
    <mergeCell ref="QMI13:QMJ13"/>
    <mergeCell ref="QRA13:QRB13"/>
    <mergeCell ref="QRC13:QRD13"/>
    <mergeCell ref="QRE13:QRF13"/>
    <mergeCell ref="QRG13:QRH13"/>
    <mergeCell ref="QRI13:QRJ13"/>
    <mergeCell ref="QRK13:QRL13"/>
    <mergeCell ref="QQO13:QQP13"/>
    <mergeCell ref="QQQ13:QQR13"/>
    <mergeCell ref="QQS13:QQT13"/>
    <mergeCell ref="QQU13:QQV13"/>
    <mergeCell ref="QQW13:QQX13"/>
    <mergeCell ref="QQY13:QQZ13"/>
    <mergeCell ref="QQC13:QQD13"/>
    <mergeCell ref="QQE13:QQF13"/>
    <mergeCell ref="QQG13:QQH13"/>
    <mergeCell ref="QQI13:QQJ13"/>
    <mergeCell ref="QQK13:QQL13"/>
    <mergeCell ref="QQM13:QQN13"/>
    <mergeCell ref="QPQ13:QPR13"/>
    <mergeCell ref="QPS13:QPT13"/>
    <mergeCell ref="QPU13:QPV13"/>
    <mergeCell ref="QPW13:QPX13"/>
    <mergeCell ref="QPY13:QPZ13"/>
    <mergeCell ref="QQA13:QQB13"/>
    <mergeCell ref="QPE13:QPF13"/>
    <mergeCell ref="QPG13:QPH13"/>
    <mergeCell ref="QPI13:QPJ13"/>
    <mergeCell ref="QPK13:QPL13"/>
    <mergeCell ref="QPM13:QPN13"/>
    <mergeCell ref="QPO13:QPP13"/>
    <mergeCell ref="QOS13:QOT13"/>
    <mergeCell ref="QOU13:QOV13"/>
    <mergeCell ref="QOW13:QOX13"/>
    <mergeCell ref="QOY13:QOZ13"/>
    <mergeCell ref="QPA13:QPB13"/>
    <mergeCell ref="QPC13:QPD13"/>
    <mergeCell ref="QTU13:QTV13"/>
    <mergeCell ref="QTW13:QTX13"/>
    <mergeCell ref="QTY13:QTZ13"/>
    <mergeCell ref="QUA13:QUB13"/>
    <mergeCell ref="QUC13:QUD13"/>
    <mergeCell ref="QUE13:QUF13"/>
    <mergeCell ref="QTI13:QTJ13"/>
    <mergeCell ref="QTK13:QTL13"/>
    <mergeCell ref="QTM13:QTN13"/>
    <mergeCell ref="QTO13:QTP13"/>
    <mergeCell ref="QTQ13:QTR13"/>
    <mergeCell ref="QTS13:QTT13"/>
    <mergeCell ref="QSW13:QSX13"/>
    <mergeCell ref="QSY13:QSZ13"/>
    <mergeCell ref="QTA13:QTB13"/>
    <mergeCell ref="QTC13:QTD13"/>
    <mergeCell ref="QTE13:QTF13"/>
    <mergeCell ref="QTG13:QTH13"/>
    <mergeCell ref="QSK13:QSL13"/>
    <mergeCell ref="QSM13:QSN13"/>
    <mergeCell ref="QSO13:QSP13"/>
    <mergeCell ref="QSQ13:QSR13"/>
    <mergeCell ref="QSS13:QST13"/>
    <mergeCell ref="QSU13:QSV13"/>
    <mergeCell ref="QRY13:QRZ13"/>
    <mergeCell ref="QSA13:QSB13"/>
    <mergeCell ref="QSC13:QSD13"/>
    <mergeCell ref="QSE13:QSF13"/>
    <mergeCell ref="QSG13:QSH13"/>
    <mergeCell ref="QSI13:QSJ13"/>
    <mergeCell ref="QRM13:QRN13"/>
    <mergeCell ref="QRO13:QRP13"/>
    <mergeCell ref="QRQ13:QRR13"/>
    <mergeCell ref="QRS13:QRT13"/>
    <mergeCell ref="QRU13:QRV13"/>
    <mergeCell ref="QRW13:QRX13"/>
    <mergeCell ref="QWO13:QWP13"/>
    <mergeCell ref="QWQ13:QWR13"/>
    <mergeCell ref="QWS13:QWT13"/>
    <mergeCell ref="QWU13:QWV13"/>
    <mergeCell ref="QWW13:QWX13"/>
    <mergeCell ref="QWY13:QWZ13"/>
    <mergeCell ref="QWC13:QWD13"/>
    <mergeCell ref="QWE13:QWF13"/>
    <mergeCell ref="QWG13:QWH13"/>
    <mergeCell ref="QWI13:QWJ13"/>
    <mergeCell ref="QWK13:QWL13"/>
    <mergeCell ref="QWM13:QWN13"/>
    <mergeCell ref="QVQ13:QVR13"/>
    <mergeCell ref="QVS13:QVT13"/>
    <mergeCell ref="QVU13:QVV13"/>
    <mergeCell ref="QVW13:QVX13"/>
    <mergeCell ref="QVY13:QVZ13"/>
    <mergeCell ref="QWA13:QWB13"/>
    <mergeCell ref="QVE13:QVF13"/>
    <mergeCell ref="QVG13:QVH13"/>
    <mergeCell ref="QVI13:QVJ13"/>
    <mergeCell ref="QVK13:QVL13"/>
    <mergeCell ref="QVM13:QVN13"/>
    <mergeCell ref="QVO13:QVP13"/>
    <mergeCell ref="QUS13:QUT13"/>
    <mergeCell ref="QUU13:QUV13"/>
    <mergeCell ref="QUW13:QUX13"/>
    <mergeCell ref="QUY13:QUZ13"/>
    <mergeCell ref="QVA13:QVB13"/>
    <mergeCell ref="QVC13:QVD13"/>
    <mergeCell ref="QUG13:QUH13"/>
    <mergeCell ref="QUI13:QUJ13"/>
    <mergeCell ref="QUK13:QUL13"/>
    <mergeCell ref="QUM13:QUN13"/>
    <mergeCell ref="QUO13:QUP13"/>
    <mergeCell ref="QUQ13:QUR13"/>
    <mergeCell ref="QZI13:QZJ13"/>
    <mergeCell ref="QZK13:QZL13"/>
    <mergeCell ref="QZM13:QZN13"/>
    <mergeCell ref="QZO13:QZP13"/>
    <mergeCell ref="QZQ13:QZR13"/>
    <mergeCell ref="QZS13:QZT13"/>
    <mergeCell ref="QYW13:QYX13"/>
    <mergeCell ref="QYY13:QYZ13"/>
    <mergeCell ref="QZA13:QZB13"/>
    <mergeCell ref="QZC13:QZD13"/>
    <mergeCell ref="QZE13:QZF13"/>
    <mergeCell ref="QZG13:QZH13"/>
    <mergeCell ref="QYK13:QYL13"/>
    <mergeCell ref="QYM13:QYN13"/>
    <mergeCell ref="QYO13:QYP13"/>
    <mergeCell ref="QYQ13:QYR13"/>
    <mergeCell ref="QYS13:QYT13"/>
    <mergeCell ref="QYU13:QYV13"/>
    <mergeCell ref="QXY13:QXZ13"/>
    <mergeCell ref="QYA13:QYB13"/>
    <mergeCell ref="QYC13:QYD13"/>
    <mergeCell ref="QYE13:QYF13"/>
    <mergeCell ref="QYG13:QYH13"/>
    <mergeCell ref="QYI13:QYJ13"/>
    <mergeCell ref="QXM13:QXN13"/>
    <mergeCell ref="QXO13:QXP13"/>
    <mergeCell ref="QXQ13:QXR13"/>
    <mergeCell ref="QXS13:QXT13"/>
    <mergeCell ref="QXU13:QXV13"/>
    <mergeCell ref="QXW13:QXX13"/>
    <mergeCell ref="QXA13:QXB13"/>
    <mergeCell ref="QXC13:QXD13"/>
    <mergeCell ref="QXE13:QXF13"/>
    <mergeCell ref="QXG13:QXH13"/>
    <mergeCell ref="QXI13:QXJ13"/>
    <mergeCell ref="QXK13:QXL13"/>
    <mergeCell ref="RCC13:RCD13"/>
    <mergeCell ref="RCE13:RCF13"/>
    <mergeCell ref="RCG13:RCH13"/>
    <mergeCell ref="RCI13:RCJ13"/>
    <mergeCell ref="RCK13:RCL13"/>
    <mergeCell ref="RCM13:RCN13"/>
    <mergeCell ref="RBQ13:RBR13"/>
    <mergeCell ref="RBS13:RBT13"/>
    <mergeCell ref="RBU13:RBV13"/>
    <mergeCell ref="RBW13:RBX13"/>
    <mergeCell ref="RBY13:RBZ13"/>
    <mergeCell ref="RCA13:RCB13"/>
    <mergeCell ref="RBE13:RBF13"/>
    <mergeCell ref="RBG13:RBH13"/>
    <mergeCell ref="RBI13:RBJ13"/>
    <mergeCell ref="RBK13:RBL13"/>
    <mergeCell ref="RBM13:RBN13"/>
    <mergeCell ref="RBO13:RBP13"/>
    <mergeCell ref="RAS13:RAT13"/>
    <mergeCell ref="RAU13:RAV13"/>
    <mergeCell ref="RAW13:RAX13"/>
    <mergeCell ref="RAY13:RAZ13"/>
    <mergeCell ref="RBA13:RBB13"/>
    <mergeCell ref="RBC13:RBD13"/>
    <mergeCell ref="RAG13:RAH13"/>
    <mergeCell ref="RAI13:RAJ13"/>
    <mergeCell ref="RAK13:RAL13"/>
    <mergeCell ref="RAM13:RAN13"/>
    <mergeCell ref="RAO13:RAP13"/>
    <mergeCell ref="RAQ13:RAR13"/>
    <mergeCell ref="QZU13:QZV13"/>
    <mergeCell ref="QZW13:QZX13"/>
    <mergeCell ref="QZY13:QZZ13"/>
    <mergeCell ref="RAA13:RAB13"/>
    <mergeCell ref="RAC13:RAD13"/>
    <mergeCell ref="RAE13:RAF13"/>
    <mergeCell ref="REW13:REX13"/>
    <mergeCell ref="REY13:REZ13"/>
    <mergeCell ref="RFA13:RFB13"/>
    <mergeCell ref="RFC13:RFD13"/>
    <mergeCell ref="RFE13:RFF13"/>
    <mergeCell ref="RFG13:RFH13"/>
    <mergeCell ref="REK13:REL13"/>
    <mergeCell ref="REM13:REN13"/>
    <mergeCell ref="REO13:REP13"/>
    <mergeCell ref="REQ13:RER13"/>
    <mergeCell ref="RES13:RET13"/>
    <mergeCell ref="REU13:REV13"/>
    <mergeCell ref="RDY13:RDZ13"/>
    <mergeCell ref="REA13:REB13"/>
    <mergeCell ref="REC13:RED13"/>
    <mergeCell ref="REE13:REF13"/>
    <mergeCell ref="REG13:REH13"/>
    <mergeCell ref="REI13:REJ13"/>
    <mergeCell ref="RDM13:RDN13"/>
    <mergeCell ref="RDO13:RDP13"/>
    <mergeCell ref="RDQ13:RDR13"/>
    <mergeCell ref="RDS13:RDT13"/>
    <mergeCell ref="RDU13:RDV13"/>
    <mergeCell ref="RDW13:RDX13"/>
    <mergeCell ref="RDA13:RDB13"/>
    <mergeCell ref="RDC13:RDD13"/>
    <mergeCell ref="RDE13:RDF13"/>
    <mergeCell ref="RDG13:RDH13"/>
    <mergeCell ref="RDI13:RDJ13"/>
    <mergeCell ref="RDK13:RDL13"/>
    <mergeCell ref="RCO13:RCP13"/>
    <mergeCell ref="RCQ13:RCR13"/>
    <mergeCell ref="RCS13:RCT13"/>
    <mergeCell ref="RCU13:RCV13"/>
    <mergeCell ref="RCW13:RCX13"/>
    <mergeCell ref="RCY13:RCZ13"/>
    <mergeCell ref="RHQ13:RHR13"/>
    <mergeCell ref="RHS13:RHT13"/>
    <mergeCell ref="RHU13:RHV13"/>
    <mergeCell ref="RHW13:RHX13"/>
    <mergeCell ref="RHY13:RHZ13"/>
    <mergeCell ref="RIA13:RIB13"/>
    <mergeCell ref="RHE13:RHF13"/>
    <mergeCell ref="RHG13:RHH13"/>
    <mergeCell ref="RHI13:RHJ13"/>
    <mergeCell ref="RHK13:RHL13"/>
    <mergeCell ref="RHM13:RHN13"/>
    <mergeCell ref="RHO13:RHP13"/>
    <mergeCell ref="RGS13:RGT13"/>
    <mergeCell ref="RGU13:RGV13"/>
    <mergeCell ref="RGW13:RGX13"/>
    <mergeCell ref="RGY13:RGZ13"/>
    <mergeCell ref="RHA13:RHB13"/>
    <mergeCell ref="RHC13:RHD13"/>
    <mergeCell ref="RGG13:RGH13"/>
    <mergeCell ref="RGI13:RGJ13"/>
    <mergeCell ref="RGK13:RGL13"/>
    <mergeCell ref="RGM13:RGN13"/>
    <mergeCell ref="RGO13:RGP13"/>
    <mergeCell ref="RGQ13:RGR13"/>
    <mergeCell ref="RFU13:RFV13"/>
    <mergeCell ref="RFW13:RFX13"/>
    <mergeCell ref="RFY13:RFZ13"/>
    <mergeCell ref="RGA13:RGB13"/>
    <mergeCell ref="RGC13:RGD13"/>
    <mergeCell ref="RGE13:RGF13"/>
    <mergeCell ref="RFI13:RFJ13"/>
    <mergeCell ref="RFK13:RFL13"/>
    <mergeCell ref="RFM13:RFN13"/>
    <mergeCell ref="RFO13:RFP13"/>
    <mergeCell ref="RFQ13:RFR13"/>
    <mergeCell ref="RFS13:RFT13"/>
    <mergeCell ref="RKK13:RKL13"/>
    <mergeCell ref="RKM13:RKN13"/>
    <mergeCell ref="RKO13:RKP13"/>
    <mergeCell ref="RKQ13:RKR13"/>
    <mergeCell ref="RKS13:RKT13"/>
    <mergeCell ref="RKU13:RKV13"/>
    <mergeCell ref="RJY13:RJZ13"/>
    <mergeCell ref="RKA13:RKB13"/>
    <mergeCell ref="RKC13:RKD13"/>
    <mergeCell ref="RKE13:RKF13"/>
    <mergeCell ref="RKG13:RKH13"/>
    <mergeCell ref="RKI13:RKJ13"/>
    <mergeCell ref="RJM13:RJN13"/>
    <mergeCell ref="RJO13:RJP13"/>
    <mergeCell ref="RJQ13:RJR13"/>
    <mergeCell ref="RJS13:RJT13"/>
    <mergeCell ref="RJU13:RJV13"/>
    <mergeCell ref="RJW13:RJX13"/>
    <mergeCell ref="RJA13:RJB13"/>
    <mergeCell ref="RJC13:RJD13"/>
    <mergeCell ref="RJE13:RJF13"/>
    <mergeCell ref="RJG13:RJH13"/>
    <mergeCell ref="RJI13:RJJ13"/>
    <mergeCell ref="RJK13:RJL13"/>
    <mergeCell ref="RIO13:RIP13"/>
    <mergeCell ref="RIQ13:RIR13"/>
    <mergeCell ref="RIS13:RIT13"/>
    <mergeCell ref="RIU13:RIV13"/>
    <mergeCell ref="RIW13:RIX13"/>
    <mergeCell ref="RIY13:RIZ13"/>
    <mergeCell ref="RIC13:RID13"/>
    <mergeCell ref="RIE13:RIF13"/>
    <mergeCell ref="RIG13:RIH13"/>
    <mergeCell ref="RII13:RIJ13"/>
    <mergeCell ref="RIK13:RIL13"/>
    <mergeCell ref="RIM13:RIN13"/>
    <mergeCell ref="RNE13:RNF13"/>
    <mergeCell ref="RNG13:RNH13"/>
    <mergeCell ref="RNI13:RNJ13"/>
    <mergeCell ref="RNK13:RNL13"/>
    <mergeCell ref="RNM13:RNN13"/>
    <mergeCell ref="RNO13:RNP13"/>
    <mergeCell ref="RMS13:RMT13"/>
    <mergeCell ref="RMU13:RMV13"/>
    <mergeCell ref="RMW13:RMX13"/>
    <mergeCell ref="RMY13:RMZ13"/>
    <mergeCell ref="RNA13:RNB13"/>
    <mergeCell ref="RNC13:RND13"/>
    <mergeCell ref="RMG13:RMH13"/>
    <mergeCell ref="RMI13:RMJ13"/>
    <mergeCell ref="RMK13:RML13"/>
    <mergeCell ref="RMM13:RMN13"/>
    <mergeCell ref="RMO13:RMP13"/>
    <mergeCell ref="RMQ13:RMR13"/>
    <mergeCell ref="RLU13:RLV13"/>
    <mergeCell ref="RLW13:RLX13"/>
    <mergeCell ref="RLY13:RLZ13"/>
    <mergeCell ref="RMA13:RMB13"/>
    <mergeCell ref="RMC13:RMD13"/>
    <mergeCell ref="RME13:RMF13"/>
    <mergeCell ref="RLI13:RLJ13"/>
    <mergeCell ref="RLK13:RLL13"/>
    <mergeCell ref="RLM13:RLN13"/>
    <mergeCell ref="RLO13:RLP13"/>
    <mergeCell ref="RLQ13:RLR13"/>
    <mergeCell ref="RLS13:RLT13"/>
    <mergeCell ref="RKW13:RKX13"/>
    <mergeCell ref="RKY13:RKZ13"/>
    <mergeCell ref="RLA13:RLB13"/>
    <mergeCell ref="RLC13:RLD13"/>
    <mergeCell ref="RLE13:RLF13"/>
    <mergeCell ref="RLG13:RLH13"/>
    <mergeCell ref="RPY13:RPZ13"/>
    <mergeCell ref="RQA13:RQB13"/>
    <mergeCell ref="RQC13:RQD13"/>
    <mergeCell ref="RQE13:RQF13"/>
    <mergeCell ref="RQG13:RQH13"/>
    <mergeCell ref="RQI13:RQJ13"/>
    <mergeCell ref="RPM13:RPN13"/>
    <mergeCell ref="RPO13:RPP13"/>
    <mergeCell ref="RPQ13:RPR13"/>
    <mergeCell ref="RPS13:RPT13"/>
    <mergeCell ref="RPU13:RPV13"/>
    <mergeCell ref="RPW13:RPX13"/>
    <mergeCell ref="RPA13:RPB13"/>
    <mergeCell ref="RPC13:RPD13"/>
    <mergeCell ref="RPE13:RPF13"/>
    <mergeCell ref="RPG13:RPH13"/>
    <mergeCell ref="RPI13:RPJ13"/>
    <mergeCell ref="RPK13:RPL13"/>
    <mergeCell ref="ROO13:ROP13"/>
    <mergeCell ref="ROQ13:ROR13"/>
    <mergeCell ref="ROS13:ROT13"/>
    <mergeCell ref="ROU13:ROV13"/>
    <mergeCell ref="ROW13:ROX13"/>
    <mergeCell ref="ROY13:ROZ13"/>
    <mergeCell ref="ROC13:ROD13"/>
    <mergeCell ref="ROE13:ROF13"/>
    <mergeCell ref="ROG13:ROH13"/>
    <mergeCell ref="ROI13:ROJ13"/>
    <mergeCell ref="ROK13:ROL13"/>
    <mergeCell ref="ROM13:RON13"/>
    <mergeCell ref="RNQ13:RNR13"/>
    <mergeCell ref="RNS13:RNT13"/>
    <mergeCell ref="RNU13:RNV13"/>
    <mergeCell ref="RNW13:RNX13"/>
    <mergeCell ref="RNY13:RNZ13"/>
    <mergeCell ref="ROA13:ROB13"/>
    <mergeCell ref="RSS13:RST13"/>
    <mergeCell ref="RSU13:RSV13"/>
    <mergeCell ref="RSW13:RSX13"/>
    <mergeCell ref="RSY13:RSZ13"/>
    <mergeCell ref="RTA13:RTB13"/>
    <mergeCell ref="RTC13:RTD13"/>
    <mergeCell ref="RSG13:RSH13"/>
    <mergeCell ref="RSI13:RSJ13"/>
    <mergeCell ref="RSK13:RSL13"/>
    <mergeCell ref="RSM13:RSN13"/>
    <mergeCell ref="RSO13:RSP13"/>
    <mergeCell ref="RSQ13:RSR13"/>
    <mergeCell ref="RRU13:RRV13"/>
    <mergeCell ref="RRW13:RRX13"/>
    <mergeCell ref="RRY13:RRZ13"/>
    <mergeCell ref="RSA13:RSB13"/>
    <mergeCell ref="RSC13:RSD13"/>
    <mergeCell ref="RSE13:RSF13"/>
    <mergeCell ref="RRI13:RRJ13"/>
    <mergeCell ref="RRK13:RRL13"/>
    <mergeCell ref="RRM13:RRN13"/>
    <mergeCell ref="RRO13:RRP13"/>
    <mergeCell ref="RRQ13:RRR13"/>
    <mergeCell ref="RRS13:RRT13"/>
    <mergeCell ref="RQW13:RQX13"/>
    <mergeCell ref="RQY13:RQZ13"/>
    <mergeCell ref="RRA13:RRB13"/>
    <mergeCell ref="RRC13:RRD13"/>
    <mergeCell ref="RRE13:RRF13"/>
    <mergeCell ref="RRG13:RRH13"/>
    <mergeCell ref="RQK13:RQL13"/>
    <mergeCell ref="RQM13:RQN13"/>
    <mergeCell ref="RQO13:RQP13"/>
    <mergeCell ref="RQQ13:RQR13"/>
    <mergeCell ref="RQS13:RQT13"/>
    <mergeCell ref="RQU13:RQV13"/>
    <mergeCell ref="RVM13:RVN13"/>
    <mergeCell ref="RVO13:RVP13"/>
    <mergeCell ref="RVQ13:RVR13"/>
    <mergeCell ref="RVS13:RVT13"/>
    <mergeCell ref="RVU13:RVV13"/>
    <mergeCell ref="RVW13:RVX13"/>
    <mergeCell ref="RVA13:RVB13"/>
    <mergeCell ref="RVC13:RVD13"/>
    <mergeCell ref="RVE13:RVF13"/>
    <mergeCell ref="RVG13:RVH13"/>
    <mergeCell ref="RVI13:RVJ13"/>
    <mergeCell ref="RVK13:RVL13"/>
    <mergeCell ref="RUO13:RUP13"/>
    <mergeCell ref="RUQ13:RUR13"/>
    <mergeCell ref="RUS13:RUT13"/>
    <mergeCell ref="RUU13:RUV13"/>
    <mergeCell ref="RUW13:RUX13"/>
    <mergeCell ref="RUY13:RUZ13"/>
    <mergeCell ref="RUC13:RUD13"/>
    <mergeCell ref="RUE13:RUF13"/>
    <mergeCell ref="RUG13:RUH13"/>
    <mergeCell ref="RUI13:RUJ13"/>
    <mergeCell ref="RUK13:RUL13"/>
    <mergeCell ref="RUM13:RUN13"/>
    <mergeCell ref="RTQ13:RTR13"/>
    <mergeCell ref="RTS13:RTT13"/>
    <mergeCell ref="RTU13:RTV13"/>
    <mergeCell ref="RTW13:RTX13"/>
    <mergeCell ref="RTY13:RTZ13"/>
    <mergeCell ref="RUA13:RUB13"/>
    <mergeCell ref="RTE13:RTF13"/>
    <mergeCell ref="RTG13:RTH13"/>
    <mergeCell ref="RTI13:RTJ13"/>
    <mergeCell ref="RTK13:RTL13"/>
    <mergeCell ref="RTM13:RTN13"/>
    <mergeCell ref="RTO13:RTP13"/>
    <mergeCell ref="RYG13:RYH13"/>
    <mergeCell ref="RYI13:RYJ13"/>
    <mergeCell ref="RYK13:RYL13"/>
    <mergeCell ref="RYM13:RYN13"/>
    <mergeCell ref="RYO13:RYP13"/>
    <mergeCell ref="RYQ13:RYR13"/>
    <mergeCell ref="RXU13:RXV13"/>
    <mergeCell ref="RXW13:RXX13"/>
    <mergeCell ref="RXY13:RXZ13"/>
    <mergeCell ref="RYA13:RYB13"/>
    <mergeCell ref="RYC13:RYD13"/>
    <mergeCell ref="RYE13:RYF13"/>
    <mergeCell ref="RXI13:RXJ13"/>
    <mergeCell ref="RXK13:RXL13"/>
    <mergeCell ref="RXM13:RXN13"/>
    <mergeCell ref="RXO13:RXP13"/>
    <mergeCell ref="RXQ13:RXR13"/>
    <mergeCell ref="RXS13:RXT13"/>
    <mergeCell ref="RWW13:RWX13"/>
    <mergeCell ref="RWY13:RWZ13"/>
    <mergeCell ref="RXA13:RXB13"/>
    <mergeCell ref="RXC13:RXD13"/>
    <mergeCell ref="RXE13:RXF13"/>
    <mergeCell ref="RXG13:RXH13"/>
    <mergeCell ref="RWK13:RWL13"/>
    <mergeCell ref="RWM13:RWN13"/>
    <mergeCell ref="RWO13:RWP13"/>
    <mergeCell ref="RWQ13:RWR13"/>
    <mergeCell ref="RWS13:RWT13"/>
    <mergeCell ref="RWU13:RWV13"/>
    <mergeCell ref="RVY13:RVZ13"/>
    <mergeCell ref="RWA13:RWB13"/>
    <mergeCell ref="RWC13:RWD13"/>
    <mergeCell ref="RWE13:RWF13"/>
    <mergeCell ref="RWG13:RWH13"/>
    <mergeCell ref="RWI13:RWJ13"/>
    <mergeCell ref="SBA13:SBB13"/>
    <mergeCell ref="SBC13:SBD13"/>
    <mergeCell ref="SBE13:SBF13"/>
    <mergeCell ref="SBG13:SBH13"/>
    <mergeCell ref="SBI13:SBJ13"/>
    <mergeCell ref="SBK13:SBL13"/>
    <mergeCell ref="SAO13:SAP13"/>
    <mergeCell ref="SAQ13:SAR13"/>
    <mergeCell ref="SAS13:SAT13"/>
    <mergeCell ref="SAU13:SAV13"/>
    <mergeCell ref="SAW13:SAX13"/>
    <mergeCell ref="SAY13:SAZ13"/>
    <mergeCell ref="SAC13:SAD13"/>
    <mergeCell ref="SAE13:SAF13"/>
    <mergeCell ref="SAG13:SAH13"/>
    <mergeCell ref="SAI13:SAJ13"/>
    <mergeCell ref="SAK13:SAL13"/>
    <mergeCell ref="SAM13:SAN13"/>
    <mergeCell ref="RZQ13:RZR13"/>
    <mergeCell ref="RZS13:RZT13"/>
    <mergeCell ref="RZU13:RZV13"/>
    <mergeCell ref="RZW13:RZX13"/>
    <mergeCell ref="RZY13:RZZ13"/>
    <mergeCell ref="SAA13:SAB13"/>
    <mergeCell ref="RZE13:RZF13"/>
    <mergeCell ref="RZG13:RZH13"/>
    <mergeCell ref="RZI13:RZJ13"/>
    <mergeCell ref="RZK13:RZL13"/>
    <mergeCell ref="RZM13:RZN13"/>
    <mergeCell ref="RZO13:RZP13"/>
    <mergeCell ref="RYS13:RYT13"/>
    <mergeCell ref="RYU13:RYV13"/>
    <mergeCell ref="RYW13:RYX13"/>
    <mergeCell ref="RYY13:RYZ13"/>
    <mergeCell ref="RZA13:RZB13"/>
    <mergeCell ref="RZC13:RZD13"/>
    <mergeCell ref="SDU13:SDV13"/>
    <mergeCell ref="SDW13:SDX13"/>
    <mergeCell ref="SDY13:SDZ13"/>
    <mergeCell ref="SEA13:SEB13"/>
    <mergeCell ref="SEC13:SED13"/>
    <mergeCell ref="SEE13:SEF13"/>
    <mergeCell ref="SDI13:SDJ13"/>
    <mergeCell ref="SDK13:SDL13"/>
    <mergeCell ref="SDM13:SDN13"/>
    <mergeCell ref="SDO13:SDP13"/>
    <mergeCell ref="SDQ13:SDR13"/>
    <mergeCell ref="SDS13:SDT13"/>
    <mergeCell ref="SCW13:SCX13"/>
    <mergeCell ref="SCY13:SCZ13"/>
    <mergeCell ref="SDA13:SDB13"/>
    <mergeCell ref="SDC13:SDD13"/>
    <mergeCell ref="SDE13:SDF13"/>
    <mergeCell ref="SDG13:SDH13"/>
    <mergeCell ref="SCK13:SCL13"/>
    <mergeCell ref="SCM13:SCN13"/>
    <mergeCell ref="SCO13:SCP13"/>
    <mergeCell ref="SCQ13:SCR13"/>
    <mergeCell ref="SCS13:SCT13"/>
    <mergeCell ref="SCU13:SCV13"/>
    <mergeCell ref="SBY13:SBZ13"/>
    <mergeCell ref="SCA13:SCB13"/>
    <mergeCell ref="SCC13:SCD13"/>
    <mergeCell ref="SCE13:SCF13"/>
    <mergeCell ref="SCG13:SCH13"/>
    <mergeCell ref="SCI13:SCJ13"/>
    <mergeCell ref="SBM13:SBN13"/>
    <mergeCell ref="SBO13:SBP13"/>
    <mergeCell ref="SBQ13:SBR13"/>
    <mergeCell ref="SBS13:SBT13"/>
    <mergeCell ref="SBU13:SBV13"/>
    <mergeCell ref="SBW13:SBX13"/>
    <mergeCell ref="SGO13:SGP13"/>
    <mergeCell ref="SGQ13:SGR13"/>
    <mergeCell ref="SGS13:SGT13"/>
    <mergeCell ref="SGU13:SGV13"/>
    <mergeCell ref="SGW13:SGX13"/>
    <mergeCell ref="SGY13:SGZ13"/>
    <mergeCell ref="SGC13:SGD13"/>
    <mergeCell ref="SGE13:SGF13"/>
    <mergeCell ref="SGG13:SGH13"/>
    <mergeCell ref="SGI13:SGJ13"/>
    <mergeCell ref="SGK13:SGL13"/>
    <mergeCell ref="SGM13:SGN13"/>
    <mergeCell ref="SFQ13:SFR13"/>
    <mergeCell ref="SFS13:SFT13"/>
    <mergeCell ref="SFU13:SFV13"/>
    <mergeCell ref="SFW13:SFX13"/>
    <mergeCell ref="SFY13:SFZ13"/>
    <mergeCell ref="SGA13:SGB13"/>
    <mergeCell ref="SFE13:SFF13"/>
    <mergeCell ref="SFG13:SFH13"/>
    <mergeCell ref="SFI13:SFJ13"/>
    <mergeCell ref="SFK13:SFL13"/>
    <mergeCell ref="SFM13:SFN13"/>
    <mergeCell ref="SFO13:SFP13"/>
    <mergeCell ref="SES13:SET13"/>
    <mergeCell ref="SEU13:SEV13"/>
    <mergeCell ref="SEW13:SEX13"/>
    <mergeCell ref="SEY13:SEZ13"/>
    <mergeCell ref="SFA13:SFB13"/>
    <mergeCell ref="SFC13:SFD13"/>
    <mergeCell ref="SEG13:SEH13"/>
    <mergeCell ref="SEI13:SEJ13"/>
    <mergeCell ref="SEK13:SEL13"/>
    <mergeCell ref="SEM13:SEN13"/>
    <mergeCell ref="SEO13:SEP13"/>
    <mergeCell ref="SEQ13:SER13"/>
    <mergeCell ref="SJI13:SJJ13"/>
    <mergeCell ref="SJK13:SJL13"/>
    <mergeCell ref="SJM13:SJN13"/>
    <mergeCell ref="SJO13:SJP13"/>
    <mergeCell ref="SJQ13:SJR13"/>
    <mergeCell ref="SJS13:SJT13"/>
    <mergeCell ref="SIW13:SIX13"/>
    <mergeCell ref="SIY13:SIZ13"/>
    <mergeCell ref="SJA13:SJB13"/>
    <mergeCell ref="SJC13:SJD13"/>
    <mergeCell ref="SJE13:SJF13"/>
    <mergeCell ref="SJG13:SJH13"/>
    <mergeCell ref="SIK13:SIL13"/>
    <mergeCell ref="SIM13:SIN13"/>
    <mergeCell ref="SIO13:SIP13"/>
    <mergeCell ref="SIQ13:SIR13"/>
    <mergeCell ref="SIS13:SIT13"/>
    <mergeCell ref="SIU13:SIV13"/>
    <mergeCell ref="SHY13:SHZ13"/>
    <mergeCell ref="SIA13:SIB13"/>
    <mergeCell ref="SIC13:SID13"/>
    <mergeCell ref="SIE13:SIF13"/>
    <mergeCell ref="SIG13:SIH13"/>
    <mergeCell ref="SII13:SIJ13"/>
    <mergeCell ref="SHM13:SHN13"/>
    <mergeCell ref="SHO13:SHP13"/>
    <mergeCell ref="SHQ13:SHR13"/>
    <mergeCell ref="SHS13:SHT13"/>
    <mergeCell ref="SHU13:SHV13"/>
    <mergeCell ref="SHW13:SHX13"/>
    <mergeCell ref="SHA13:SHB13"/>
    <mergeCell ref="SHC13:SHD13"/>
    <mergeCell ref="SHE13:SHF13"/>
    <mergeCell ref="SHG13:SHH13"/>
    <mergeCell ref="SHI13:SHJ13"/>
    <mergeCell ref="SHK13:SHL13"/>
    <mergeCell ref="SMC13:SMD13"/>
    <mergeCell ref="SME13:SMF13"/>
    <mergeCell ref="SMG13:SMH13"/>
    <mergeCell ref="SMI13:SMJ13"/>
    <mergeCell ref="SMK13:SML13"/>
    <mergeCell ref="SMM13:SMN13"/>
    <mergeCell ref="SLQ13:SLR13"/>
    <mergeCell ref="SLS13:SLT13"/>
    <mergeCell ref="SLU13:SLV13"/>
    <mergeCell ref="SLW13:SLX13"/>
    <mergeCell ref="SLY13:SLZ13"/>
    <mergeCell ref="SMA13:SMB13"/>
    <mergeCell ref="SLE13:SLF13"/>
    <mergeCell ref="SLG13:SLH13"/>
    <mergeCell ref="SLI13:SLJ13"/>
    <mergeCell ref="SLK13:SLL13"/>
    <mergeCell ref="SLM13:SLN13"/>
    <mergeCell ref="SLO13:SLP13"/>
    <mergeCell ref="SKS13:SKT13"/>
    <mergeCell ref="SKU13:SKV13"/>
    <mergeCell ref="SKW13:SKX13"/>
    <mergeCell ref="SKY13:SKZ13"/>
    <mergeCell ref="SLA13:SLB13"/>
    <mergeCell ref="SLC13:SLD13"/>
    <mergeCell ref="SKG13:SKH13"/>
    <mergeCell ref="SKI13:SKJ13"/>
    <mergeCell ref="SKK13:SKL13"/>
    <mergeCell ref="SKM13:SKN13"/>
    <mergeCell ref="SKO13:SKP13"/>
    <mergeCell ref="SKQ13:SKR13"/>
    <mergeCell ref="SJU13:SJV13"/>
    <mergeCell ref="SJW13:SJX13"/>
    <mergeCell ref="SJY13:SJZ13"/>
    <mergeCell ref="SKA13:SKB13"/>
    <mergeCell ref="SKC13:SKD13"/>
    <mergeCell ref="SKE13:SKF13"/>
    <mergeCell ref="SOW13:SOX13"/>
    <mergeCell ref="SOY13:SOZ13"/>
    <mergeCell ref="SPA13:SPB13"/>
    <mergeCell ref="SPC13:SPD13"/>
    <mergeCell ref="SPE13:SPF13"/>
    <mergeCell ref="SPG13:SPH13"/>
    <mergeCell ref="SOK13:SOL13"/>
    <mergeCell ref="SOM13:SON13"/>
    <mergeCell ref="SOO13:SOP13"/>
    <mergeCell ref="SOQ13:SOR13"/>
    <mergeCell ref="SOS13:SOT13"/>
    <mergeCell ref="SOU13:SOV13"/>
    <mergeCell ref="SNY13:SNZ13"/>
    <mergeCell ref="SOA13:SOB13"/>
    <mergeCell ref="SOC13:SOD13"/>
    <mergeCell ref="SOE13:SOF13"/>
    <mergeCell ref="SOG13:SOH13"/>
    <mergeCell ref="SOI13:SOJ13"/>
    <mergeCell ref="SNM13:SNN13"/>
    <mergeCell ref="SNO13:SNP13"/>
    <mergeCell ref="SNQ13:SNR13"/>
    <mergeCell ref="SNS13:SNT13"/>
    <mergeCell ref="SNU13:SNV13"/>
    <mergeCell ref="SNW13:SNX13"/>
    <mergeCell ref="SNA13:SNB13"/>
    <mergeCell ref="SNC13:SND13"/>
    <mergeCell ref="SNE13:SNF13"/>
    <mergeCell ref="SNG13:SNH13"/>
    <mergeCell ref="SNI13:SNJ13"/>
    <mergeCell ref="SNK13:SNL13"/>
    <mergeCell ref="SMO13:SMP13"/>
    <mergeCell ref="SMQ13:SMR13"/>
    <mergeCell ref="SMS13:SMT13"/>
    <mergeCell ref="SMU13:SMV13"/>
    <mergeCell ref="SMW13:SMX13"/>
    <mergeCell ref="SMY13:SMZ13"/>
    <mergeCell ref="SRQ13:SRR13"/>
    <mergeCell ref="SRS13:SRT13"/>
    <mergeCell ref="SRU13:SRV13"/>
    <mergeCell ref="SRW13:SRX13"/>
    <mergeCell ref="SRY13:SRZ13"/>
    <mergeCell ref="SSA13:SSB13"/>
    <mergeCell ref="SRE13:SRF13"/>
    <mergeCell ref="SRG13:SRH13"/>
    <mergeCell ref="SRI13:SRJ13"/>
    <mergeCell ref="SRK13:SRL13"/>
    <mergeCell ref="SRM13:SRN13"/>
    <mergeCell ref="SRO13:SRP13"/>
    <mergeCell ref="SQS13:SQT13"/>
    <mergeCell ref="SQU13:SQV13"/>
    <mergeCell ref="SQW13:SQX13"/>
    <mergeCell ref="SQY13:SQZ13"/>
    <mergeCell ref="SRA13:SRB13"/>
    <mergeCell ref="SRC13:SRD13"/>
    <mergeCell ref="SQG13:SQH13"/>
    <mergeCell ref="SQI13:SQJ13"/>
    <mergeCell ref="SQK13:SQL13"/>
    <mergeCell ref="SQM13:SQN13"/>
    <mergeCell ref="SQO13:SQP13"/>
    <mergeCell ref="SQQ13:SQR13"/>
    <mergeCell ref="SPU13:SPV13"/>
    <mergeCell ref="SPW13:SPX13"/>
    <mergeCell ref="SPY13:SPZ13"/>
    <mergeCell ref="SQA13:SQB13"/>
    <mergeCell ref="SQC13:SQD13"/>
    <mergeCell ref="SQE13:SQF13"/>
    <mergeCell ref="SPI13:SPJ13"/>
    <mergeCell ref="SPK13:SPL13"/>
    <mergeCell ref="SPM13:SPN13"/>
    <mergeCell ref="SPO13:SPP13"/>
    <mergeCell ref="SPQ13:SPR13"/>
    <mergeCell ref="SPS13:SPT13"/>
    <mergeCell ref="SUK13:SUL13"/>
    <mergeCell ref="SUM13:SUN13"/>
    <mergeCell ref="SUO13:SUP13"/>
    <mergeCell ref="SUQ13:SUR13"/>
    <mergeCell ref="SUS13:SUT13"/>
    <mergeCell ref="SUU13:SUV13"/>
    <mergeCell ref="STY13:STZ13"/>
    <mergeCell ref="SUA13:SUB13"/>
    <mergeCell ref="SUC13:SUD13"/>
    <mergeCell ref="SUE13:SUF13"/>
    <mergeCell ref="SUG13:SUH13"/>
    <mergeCell ref="SUI13:SUJ13"/>
    <mergeCell ref="STM13:STN13"/>
    <mergeCell ref="STO13:STP13"/>
    <mergeCell ref="STQ13:STR13"/>
    <mergeCell ref="STS13:STT13"/>
    <mergeCell ref="STU13:STV13"/>
    <mergeCell ref="STW13:STX13"/>
    <mergeCell ref="STA13:STB13"/>
    <mergeCell ref="STC13:STD13"/>
    <mergeCell ref="STE13:STF13"/>
    <mergeCell ref="STG13:STH13"/>
    <mergeCell ref="STI13:STJ13"/>
    <mergeCell ref="STK13:STL13"/>
    <mergeCell ref="SSO13:SSP13"/>
    <mergeCell ref="SSQ13:SSR13"/>
    <mergeCell ref="SSS13:SST13"/>
    <mergeCell ref="SSU13:SSV13"/>
    <mergeCell ref="SSW13:SSX13"/>
    <mergeCell ref="SSY13:SSZ13"/>
    <mergeCell ref="SSC13:SSD13"/>
    <mergeCell ref="SSE13:SSF13"/>
    <mergeCell ref="SSG13:SSH13"/>
    <mergeCell ref="SSI13:SSJ13"/>
    <mergeCell ref="SSK13:SSL13"/>
    <mergeCell ref="SSM13:SSN13"/>
    <mergeCell ref="SXE13:SXF13"/>
    <mergeCell ref="SXG13:SXH13"/>
    <mergeCell ref="SXI13:SXJ13"/>
    <mergeCell ref="SXK13:SXL13"/>
    <mergeCell ref="SXM13:SXN13"/>
    <mergeCell ref="SXO13:SXP13"/>
    <mergeCell ref="SWS13:SWT13"/>
    <mergeCell ref="SWU13:SWV13"/>
    <mergeCell ref="SWW13:SWX13"/>
    <mergeCell ref="SWY13:SWZ13"/>
    <mergeCell ref="SXA13:SXB13"/>
    <mergeCell ref="SXC13:SXD13"/>
    <mergeCell ref="SWG13:SWH13"/>
    <mergeCell ref="SWI13:SWJ13"/>
    <mergeCell ref="SWK13:SWL13"/>
    <mergeCell ref="SWM13:SWN13"/>
    <mergeCell ref="SWO13:SWP13"/>
    <mergeCell ref="SWQ13:SWR13"/>
    <mergeCell ref="SVU13:SVV13"/>
    <mergeCell ref="SVW13:SVX13"/>
    <mergeCell ref="SVY13:SVZ13"/>
    <mergeCell ref="SWA13:SWB13"/>
    <mergeCell ref="SWC13:SWD13"/>
    <mergeCell ref="SWE13:SWF13"/>
    <mergeCell ref="SVI13:SVJ13"/>
    <mergeCell ref="SVK13:SVL13"/>
    <mergeCell ref="SVM13:SVN13"/>
    <mergeCell ref="SVO13:SVP13"/>
    <mergeCell ref="SVQ13:SVR13"/>
    <mergeCell ref="SVS13:SVT13"/>
    <mergeCell ref="SUW13:SUX13"/>
    <mergeCell ref="SUY13:SUZ13"/>
    <mergeCell ref="SVA13:SVB13"/>
    <mergeCell ref="SVC13:SVD13"/>
    <mergeCell ref="SVE13:SVF13"/>
    <mergeCell ref="SVG13:SVH13"/>
    <mergeCell ref="SZY13:SZZ13"/>
    <mergeCell ref="TAA13:TAB13"/>
    <mergeCell ref="TAC13:TAD13"/>
    <mergeCell ref="TAE13:TAF13"/>
    <mergeCell ref="TAG13:TAH13"/>
    <mergeCell ref="TAI13:TAJ13"/>
    <mergeCell ref="SZM13:SZN13"/>
    <mergeCell ref="SZO13:SZP13"/>
    <mergeCell ref="SZQ13:SZR13"/>
    <mergeCell ref="SZS13:SZT13"/>
    <mergeCell ref="SZU13:SZV13"/>
    <mergeCell ref="SZW13:SZX13"/>
    <mergeCell ref="SZA13:SZB13"/>
    <mergeCell ref="SZC13:SZD13"/>
    <mergeCell ref="SZE13:SZF13"/>
    <mergeCell ref="SZG13:SZH13"/>
    <mergeCell ref="SZI13:SZJ13"/>
    <mergeCell ref="SZK13:SZL13"/>
    <mergeCell ref="SYO13:SYP13"/>
    <mergeCell ref="SYQ13:SYR13"/>
    <mergeCell ref="SYS13:SYT13"/>
    <mergeCell ref="SYU13:SYV13"/>
    <mergeCell ref="SYW13:SYX13"/>
    <mergeCell ref="SYY13:SYZ13"/>
    <mergeCell ref="SYC13:SYD13"/>
    <mergeCell ref="SYE13:SYF13"/>
    <mergeCell ref="SYG13:SYH13"/>
    <mergeCell ref="SYI13:SYJ13"/>
    <mergeCell ref="SYK13:SYL13"/>
    <mergeCell ref="SYM13:SYN13"/>
    <mergeCell ref="SXQ13:SXR13"/>
    <mergeCell ref="SXS13:SXT13"/>
    <mergeCell ref="SXU13:SXV13"/>
    <mergeCell ref="SXW13:SXX13"/>
    <mergeCell ref="SXY13:SXZ13"/>
    <mergeCell ref="SYA13:SYB13"/>
    <mergeCell ref="TCS13:TCT13"/>
    <mergeCell ref="TCU13:TCV13"/>
    <mergeCell ref="TCW13:TCX13"/>
    <mergeCell ref="TCY13:TCZ13"/>
    <mergeCell ref="TDA13:TDB13"/>
    <mergeCell ref="TDC13:TDD13"/>
    <mergeCell ref="TCG13:TCH13"/>
    <mergeCell ref="TCI13:TCJ13"/>
    <mergeCell ref="TCK13:TCL13"/>
    <mergeCell ref="TCM13:TCN13"/>
    <mergeCell ref="TCO13:TCP13"/>
    <mergeCell ref="TCQ13:TCR13"/>
    <mergeCell ref="TBU13:TBV13"/>
    <mergeCell ref="TBW13:TBX13"/>
    <mergeCell ref="TBY13:TBZ13"/>
    <mergeCell ref="TCA13:TCB13"/>
    <mergeCell ref="TCC13:TCD13"/>
    <mergeCell ref="TCE13:TCF13"/>
    <mergeCell ref="TBI13:TBJ13"/>
    <mergeCell ref="TBK13:TBL13"/>
    <mergeCell ref="TBM13:TBN13"/>
    <mergeCell ref="TBO13:TBP13"/>
    <mergeCell ref="TBQ13:TBR13"/>
    <mergeCell ref="TBS13:TBT13"/>
    <mergeCell ref="TAW13:TAX13"/>
    <mergeCell ref="TAY13:TAZ13"/>
    <mergeCell ref="TBA13:TBB13"/>
    <mergeCell ref="TBC13:TBD13"/>
    <mergeCell ref="TBE13:TBF13"/>
    <mergeCell ref="TBG13:TBH13"/>
    <mergeCell ref="TAK13:TAL13"/>
    <mergeCell ref="TAM13:TAN13"/>
    <mergeCell ref="TAO13:TAP13"/>
    <mergeCell ref="TAQ13:TAR13"/>
    <mergeCell ref="TAS13:TAT13"/>
    <mergeCell ref="TAU13:TAV13"/>
    <mergeCell ref="TFM13:TFN13"/>
    <mergeCell ref="TFO13:TFP13"/>
    <mergeCell ref="TFQ13:TFR13"/>
    <mergeCell ref="TFS13:TFT13"/>
    <mergeCell ref="TFU13:TFV13"/>
    <mergeCell ref="TFW13:TFX13"/>
    <mergeCell ref="TFA13:TFB13"/>
    <mergeCell ref="TFC13:TFD13"/>
    <mergeCell ref="TFE13:TFF13"/>
    <mergeCell ref="TFG13:TFH13"/>
    <mergeCell ref="TFI13:TFJ13"/>
    <mergeCell ref="TFK13:TFL13"/>
    <mergeCell ref="TEO13:TEP13"/>
    <mergeCell ref="TEQ13:TER13"/>
    <mergeCell ref="TES13:TET13"/>
    <mergeCell ref="TEU13:TEV13"/>
    <mergeCell ref="TEW13:TEX13"/>
    <mergeCell ref="TEY13:TEZ13"/>
    <mergeCell ref="TEC13:TED13"/>
    <mergeCell ref="TEE13:TEF13"/>
    <mergeCell ref="TEG13:TEH13"/>
    <mergeCell ref="TEI13:TEJ13"/>
    <mergeCell ref="TEK13:TEL13"/>
    <mergeCell ref="TEM13:TEN13"/>
    <mergeCell ref="TDQ13:TDR13"/>
    <mergeCell ref="TDS13:TDT13"/>
    <mergeCell ref="TDU13:TDV13"/>
    <mergeCell ref="TDW13:TDX13"/>
    <mergeCell ref="TDY13:TDZ13"/>
    <mergeCell ref="TEA13:TEB13"/>
    <mergeCell ref="TDE13:TDF13"/>
    <mergeCell ref="TDG13:TDH13"/>
    <mergeCell ref="TDI13:TDJ13"/>
    <mergeCell ref="TDK13:TDL13"/>
    <mergeCell ref="TDM13:TDN13"/>
    <mergeCell ref="TDO13:TDP13"/>
    <mergeCell ref="TIG13:TIH13"/>
    <mergeCell ref="TII13:TIJ13"/>
    <mergeCell ref="TIK13:TIL13"/>
    <mergeCell ref="TIM13:TIN13"/>
    <mergeCell ref="TIO13:TIP13"/>
    <mergeCell ref="TIQ13:TIR13"/>
    <mergeCell ref="THU13:THV13"/>
    <mergeCell ref="THW13:THX13"/>
    <mergeCell ref="THY13:THZ13"/>
    <mergeCell ref="TIA13:TIB13"/>
    <mergeCell ref="TIC13:TID13"/>
    <mergeCell ref="TIE13:TIF13"/>
    <mergeCell ref="THI13:THJ13"/>
    <mergeCell ref="THK13:THL13"/>
    <mergeCell ref="THM13:THN13"/>
    <mergeCell ref="THO13:THP13"/>
    <mergeCell ref="THQ13:THR13"/>
    <mergeCell ref="THS13:THT13"/>
    <mergeCell ref="TGW13:TGX13"/>
    <mergeCell ref="TGY13:TGZ13"/>
    <mergeCell ref="THA13:THB13"/>
    <mergeCell ref="THC13:THD13"/>
    <mergeCell ref="THE13:THF13"/>
    <mergeCell ref="THG13:THH13"/>
    <mergeCell ref="TGK13:TGL13"/>
    <mergeCell ref="TGM13:TGN13"/>
    <mergeCell ref="TGO13:TGP13"/>
    <mergeCell ref="TGQ13:TGR13"/>
    <mergeCell ref="TGS13:TGT13"/>
    <mergeCell ref="TGU13:TGV13"/>
    <mergeCell ref="TFY13:TFZ13"/>
    <mergeCell ref="TGA13:TGB13"/>
    <mergeCell ref="TGC13:TGD13"/>
    <mergeCell ref="TGE13:TGF13"/>
    <mergeCell ref="TGG13:TGH13"/>
    <mergeCell ref="TGI13:TGJ13"/>
    <mergeCell ref="TLA13:TLB13"/>
    <mergeCell ref="TLC13:TLD13"/>
    <mergeCell ref="TLE13:TLF13"/>
    <mergeCell ref="TLG13:TLH13"/>
    <mergeCell ref="TLI13:TLJ13"/>
    <mergeCell ref="TLK13:TLL13"/>
    <mergeCell ref="TKO13:TKP13"/>
    <mergeCell ref="TKQ13:TKR13"/>
    <mergeCell ref="TKS13:TKT13"/>
    <mergeCell ref="TKU13:TKV13"/>
    <mergeCell ref="TKW13:TKX13"/>
    <mergeCell ref="TKY13:TKZ13"/>
    <mergeCell ref="TKC13:TKD13"/>
    <mergeCell ref="TKE13:TKF13"/>
    <mergeCell ref="TKG13:TKH13"/>
    <mergeCell ref="TKI13:TKJ13"/>
    <mergeCell ref="TKK13:TKL13"/>
    <mergeCell ref="TKM13:TKN13"/>
    <mergeCell ref="TJQ13:TJR13"/>
    <mergeCell ref="TJS13:TJT13"/>
    <mergeCell ref="TJU13:TJV13"/>
    <mergeCell ref="TJW13:TJX13"/>
    <mergeCell ref="TJY13:TJZ13"/>
    <mergeCell ref="TKA13:TKB13"/>
    <mergeCell ref="TJE13:TJF13"/>
    <mergeCell ref="TJG13:TJH13"/>
    <mergeCell ref="TJI13:TJJ13"/>
    <mergeCell ref="TJK13:TJL13"/>
    <mergeCell ref="TJM13:TJN13"/>
    <mergeCell ref="TJO13:TJP13"/>
    <mergeCell ref="TIS13:TIT13"/>
    <mergeCell ref="TIU13:TIV13"/>
    <mergeCell ref="TIW13:TIX13"/>
    <mergeCell ref="TIY13:TIZ13"/>
    <mergeCell ref="TJA13:TJB13"/>
    <mergeCell ref="TJC13:TJD13"/>
    <mergeCell ref="TNU13:TNV13"/>
    <mergeCell ref="TNW13:TNX13"/>
    <mergeCell ref="TNY13:TNZ13"/>
    <mergeCell ref="TOA13:TOB13"/>
    <mergeCell ref="TOC13:TOD13"/>
    <mergeCell ref="TOE13:TOF13"/>
    <mergeCell ref="TNI13:TNJ13"/>
    <mergeCell ref="TNK13:TNL13"/>
    <mergeCell ref="TNM13:TNN13"/>
    <mergeCell ref="TNO13:TNP13"/>
    <mergeCell ref="TNQ13:TNR13"/>
    <mergeCell ref="TNS13:TNT13"/>
    <mergeCell ref="TMW13:TMX13"/>
    <mergeCell ref="TMY13:TMZ13"/>
    <mergeCell ref="TNA13:TNB13"/>
    <mergeCell ref="TNC13:TND13"/>
    <mergeCell ref="TNE13:TNF13"/>
    <mergeCell ref="TNG13:TNH13"/>
    <mergeCell ref="TMK13:TML13"/>
    <mergeCell ref="TMM13:TMN13"/>
    <mergeCell ref="TMO13:TMP13"/>
    <mergeCell ref="TMQ13:TMR13"/>
    <mergeCell ref="TMS13:TMT13"/>
    <mergeCell ref="TMU13:TMV13"/>
    <mergeCell ref="TLY13:TLZ13"/>
    <mergeCell ref="TMA13:TMB13"/>
    <mergeCell ref="TMC13:TMD13"/>
    <mergeCell ref="TME13:TMF13"/>
    <mergeCell ref="TMG13:TMH13"/>
    <mergeCell ref="TMI13:TMJ13"/>
    <mergeCell ref="TLM13:TLN13"/>
    <mergeCell ref="TLO13:TLP13"/>
    <mergeCell ref="TLQ13:TLR13"/>
    <mergeCell ref="TLS13:TLT13"/>
    <mergeCell ref="TLU13:TLV13"/>
    <mergeCell ref="TLW13:TLX13"/>
    <mergeCell ref="TQO13:TQP13"/>
    <mergeCell ref="TQQ13:TQR13"/>
    <mergeCell ref="TQS13:TQT13"/>
    <mergeCell ref="TQU13:TQV13"/>
    <mergeCell ref="TQW13:TQX13"/>
    <mergeCell ref="TQY13:TQZ13"/>
    <mergeCell ref="TQC13:TQD13"/>
    <mergeCell ref="TQE13:TQF13"/>
    <mergeCell ref="TQG13:TQH13"/>
    <mergeCell ref="TQI13:TQJ13"/>
    <mergeCell ref="TQK13:TQL13"/>
    <mergeCell ref="TQM13:TQN13"/>
    <mergeCell ref="TPQ13:TPR13"/>
    <mergeCell ref="TPS13:TPT13"/>
    <mergeCell ref="TPU13:TPV13"/>
    <mergeCell ref="TPW13:TPX13"/>
    <mergeCell ref="TPY13:TPZ13"/>
    <mergeCell ref="TQA13:TQB13"/>
    <mergeCell ref="TPE13:TPF13"/>
    <mergeCell ref="TPG13:TPH13"/>
    <mergeCell ref="TPI13:TPJ13"/>
    <mergeCell ref="TPK13:TPL13"/>
    <mergeCell ref="TPM13:TPN13"/>
    <mergeCell ref="TPO13:TPP13"/>
    <mergeCell ref="TOS13:TOT13"/>
    <mergeCell ref="TOU13:TOV13"/>
    <mergeCell ref="TOW13:TOX13"/>
    <mergeCell ref="TOY13:TOZ13"/>
    <mergeCell ref="TPA13:TPB13"/>
    <mergeCell ref="TPC13:TPD13"/>
    <mergeCell ref="TOG13:TOH13"/>
    <mergeCell ref="TOI13:TOJ13"/>
    <mergeCell ref="TOK13:TOL13"/>
    <mergeCell ref="TOM13:TON13"/>
    <mergeCell ref="TOO13:TOP13"/>
    <mergeCell ref="TOQ13:TOR13"/>
    <mergeCell ref="TTI13:TTJ13"/>
    <mergeCell ref="TTK13:TTL13"/>
    <mergeCell ref="TTM13:TTN13"/>
    <mergeCell ref="TTO13:TTP13"/>
    <mergeCell ref="TTQ13:TTR13"/>
    <mergeCell ref="TTS13:TTT13"/>
    <mergeCell ref="TSW13:TSX13"/>
    <mergeCell ref="TSY13:TSZ13"/>
    <mergeCell ref="TTA13:TTB13"/>
    <mergeCell ref="TTC13:TTD13"/>
    <mergeCell ref="TTE13:TTF13"/>
    <mergeCell ref="TTG13:TTH13"/>
    <mergeCell ref="TSK13:TSL13"/>
    <mergeCell ref="TSM13:TSN13"/>
    <mergeCell ref="TSO13:TSP13"/>
    <mergeCell ref="TSQ13:TSR13"/>
    <mergeCell ref="TSS13:TST13"/>
    <mergeCell ref="TSU13:TSV13"/>
    <mergeCell ref="TRY13:TRZ13"/>
    <mergeCell ref="TSA13:TSB13"/>
    <mergeCell ref="TSC13:TSD13"/>
    <mergeCell ref="TSE13:TSF13"/>
    <mergeCell ref="TSG13:TSH13"/>
    <mergeCell ref="TSI13:TSJ13"/>
    <mergeCell ref="TRM13:TRN13"/>
    <mergeCell ref="TRO13:TRP13"/>
    <mergeCell ref="TRQ13:TRR13"/>
    <mergeCell ref="TRS13:TRT13"/>
    <mergeCell ref="TRU13:TRV13"/>
    <mergeCell ref="TRW13:TRX13"/>
    <mergeCell ref="TRA13:TRB13"/>
    <mergeCell ref="TRC13:TRD13"/>
    <mergeCell ref="TRE13:TRF13"/>
    <mergeCell ref="TRG13:TRH13"/>
    <mergeCell ref="TRI13:TRJ13"/>
    <mergeCell ref="TRK13:TRL13"/>
    <mergeCell ref="TWC13:TWD13"/>
    <mergeCell ref="TWE13:TWF13"/>
    <mergeCell ref="TWG13:TWH13"/>
    <mergeCell ref="TWI13:TWJ13"/>
    <mergeCell ref="TWK13:TWL13"/>
    <mergeCell ref="TWM13:TWN13"/>
    <mergeCell ref="TVQ13:TVR13"/>
    <mergeCell ref="TVS13:TVT13"/>
    <mergeCell ref="TVU13:TVV13"/>
    <mergeCell ref="TVW13:TVX13"/>
    <mergeCell ref="TVY13:TVZ13"/>
    <mergeCell ref="TWA13:TWB13"/>
    <mergeCell ref="TVE13:TVF13"/>
    <mergeCell ref="TVG13:TVH13"/>
    <mergeCell ref="TVI13:TVJ13"/>
    <mergeCell ref="TVK13:TVL13"/>
    <mergeCell ref="TVM13:TVN13"/>
    <mergeCell ref="TVO13:TVP13"/>
    <mergeCell ref="TUS13:TUT13"/>
    <mergeCell ref="TUU13:TUV13"/>
    <mergeCell ref="TUW13:TUX13"/>
    <mergeCell ref="TUY13:TUZ13"/>
    <mergeCell ref="TVA13:TVB13"/>
    <mergeCell ref="TVC13:TVD13"/>
    <mergeCell ref="TUG13:TUH13"/>
    <mergeCell ref="TUI13:TUJ13"/>
    <mergeCell ref="TUK13:TUL13"/>
    <mergeCell ref="TUM13:TUN13"/>
    <mergeCell ref="TUO13:TUP13"/>
    <mergeCell ref="TUQ13:TUR13"/>
    <mergeCell ref="TTU13:TTV13"/>
    <mergeCell ref="TTW13:TTX13"/>
    <mergeCell ref="TTY13:TTZ13"/>
    <mergeCell ref="TUA13:TUB13"/>
    <mergeCell ref="TUC13:TUD13"/>
    <mergeCell ref="TUE13:TUF13"/>
    <mergeCell ref="TYW13:TYX13"/>
    <mergeCell ref="TYY13:TYZ13"/>
    <mergeCell ref="TZA13:TZB13"/>
    <mergeCell ref="TZC13:TZD13"/>
    <mergeCell ref="TZE13:TZF13"/>
    <mergeCell ref="TZG13:TZH13"/>
    <mergeCell ref="TYK13:TYL13"/>
    <mergeCell ref="TYM13:TYN13"/>
    <mergeCell ref="TYO13:TYP13"/>
    <mergeCell ref="TYQ13:TYR13"/>
    <mergeCell ref="TYS13:TYT13"/>
    <mergeCell ref="TYU13:TYV13"/>
    <mergeCell ref="TXY13:TXZ13"/>
    <mergeCell ref="TYA13:TYB13"/>
    <mergeCell ref="TYC13:TYD13"/>
    <mergeCell ref="TYE13:TYF13"/>
    <mergeCell ref="TYG13:TYH13"/>
    <mergeCell ref="TYI13:TYJ13"/>
    <mergeCell ref="TXM13:TXN13"/>
    <mergeCell ref="TXO13:TXP13"/>
    <mergeCell ref="TXQ13:TXR13"/>
    <mergeCell ref="TXS13:TXT13"/>
    <mergeCell ref="TXU13:TXV13"/>
    <mergeCell ref="TXW13:TXX13"/>
    <mergeCell ref="TXA13:TXB13"/>
    <mergeCell ref="TXC13:TXD13"/>
    <mergeCell ref="TXE13:TXF13"/>
    <mergeCell ref="TXG13:TXH13"/>
    <mergeCell ref="TXI13:TXJ13"/>
    <mergeCell ref="TXK13:TXL13"/>
    <mergeCell ref="TWO13:TWP13"/>
    <mergeCell ref="TWQ13:TWR13"/>
    <mergeCell ref="TWS13:TWT13"/>
    <mergeCell ref="TWU13:TWV13"/>
    <mergeCell ref="TWW13:TWX13"/>
    <mergeCell ref="TWY13:TWZ13"/>
    <mergeCell ref="UBQ13:UBR13"/>
    <mergeCell ref="UBS13:UBT13"/>
    <mergeCell ref="UBU13:UBV13"/>
    <mergeCell ref="UBW13:UBX13"/>
    <mergeCell ref="UBY13:UBZ13"/>
    <mergeCell ref="UCA13:UCB13"/>
    <mergeCell ref="UBE13:UBF13"/>
    <mergeCell ref="UBG13:UBH13"/>
    <mergeCell ref="UBI13:UBJ13"/>
    <mergeCell ref="UBK13:UBL13"/>
    <mergeCell ref="UBM13:UBN13"/>
    <mergeCell ref="UBO13:UBP13"/>
    <mergeCell ref="UAS13:UAT13"/>
    <mergeCell ref="UAU13:UAV13"/>
    <mergeCell ref="UAW13:UAX13"/>
    <mergeCell ref="UAY13:UAZ13"/>
    <mergeCell ref="UBA13:UBB13"/>
    <mergeCell ref="UBC13:UBD13"/>
    <mergeCell ref="UAG13:UAH13"/>
    <mergeCell ref="UAI13:UAJ13"/>
    <mergeCell ref="UAK13:UAL13"/>
    <mergeCell ref="UAM13:UAN13"/>
    <mergeCell ref="UAO13:UAP13"/>
    <mergeCell ref="UAQ13:UAR13"/>
    <mergeCell ref="TZU13:TZV13"/>
    <mergeCell ref="TZW13:TZX13"/>
    <mergeCell ref="TZY13:TZZ13"/>
    <mergeCell ref="UAA13:UAB13"/>
    <mergeCell ref="UAC13:UAD13"/>
    <mergeCell ref="UAE13:UAF13"/>
    <mergeCell ref="TZI13:TZJ13"/>
    <mergeCell ref="TZK13:TZL13"/>
    <mergeCell ref="TZM13:TZN13"/>
    <mergeCell ref="TZO13:TZP13"/>
    <mergeCell ref="TZQ13:TZR13"/>
    <mergeCell ref="TZS13:TZT13"/>
    <mergeCell ref="UEK13:UEL13"/>
    <mergeCell ref="UEM13:UEN13"/>
    <mergeCell ref="UEO13:UEP13"/>
    <mergeCell ref="UEQ13:UER13"/>
    <mergeCell ref="UES13:UET13"/>
    <mergeCell ref="UEU13:UEV13"/>
    <mergeCell ref="UDY13:UDZ13"/>
    <mergeCell ref="UEA13:UEB13"/>
    <mergeCell ref="UEC13:UED13"/>
    <mergeCell ref="UEE13:UEF13"/>
    <mergeCell ref="UEG13:UEH13"/>
    <mergeCell ref="UEI13:UEJ13"/>
    <mergeCell ref="UDM13:UDN13"/>
    <mergeCell ref="UDO13:UDP13"/>
    <mergeCell ref="UDQ13:UDR13"/>
    <mergeCell ref="UDS13:UDT13"/>
    <mergeCell ref="UDU13:UDV13"/>
    <mergeCell ref="UDW13:UDX13"/>
    <mergeCell ref="UDA13:UDB13"/>
    <mergeCell ref="UDC13:UDD13"/>
    <mergeCell ref="UDE13:UDF13"/>
    <mergeCell ref="UDG13:UDH13"/>
    <mergeCell ref="UDI13:UDJ13"/>
    <mergeCell ref="UDK13:UDL13"/>
    <mergeCell ref="UCO13:UCP13"/>
    <mergeCell ref="UCQ13:UCR13"/>
    <mergeCell ref="UCS13:UCT13"/>
    <mergeCell ref="UCU13:UCV13"/>
    <mergeCell ref="UCW13:UCX13"/>
    <mergeCell ref="UCY13:UCZ13"/>
    <mergeCell ref="UCC13:UCD13"/>
    <mergeCell ref="UCE13:UCF13"/>
    <mergeCell ref="UCG13:UCH13"/>
    <mergeCell ref="UCI13:UCJ13"/>
    <mergeCell ref="UCK13:UCL13"/>
    <mergeCell ref="UCM13:UCN13"/>
    <mergeCell ref="UHE13:UHF13"/>
    <mergeCell ref="UHG13:UHH13"/>
    <mergeCell ref="UHI13:UHJ13"/>
    <mergeCell ref="UHK13:UHL13"/>
    <mergeCell ref="UHM13:UHN13"/>
    <mergeCell ref="UHO13:UHP13"/>
    <mergeCell ref="UGS13:UGT13"/>
    <mergeCell ref="UGU13:UGV13"/>
    <mergeCell ref="UGW13:UGX13"/>
    <mergeCell ref="UGY13:UGZ13"/>
    <mergeCell ref="UHA13:UHB13"/>
    <mergeCell ref="UHC13:UHD13"/>
    <mergeCell ref="UGG13:UGH13"/>
    <mergeCell ref="UGI13:UGJ13"/>
    <mergeCell ref="UGK13:UGL13"/>
    <mergeCell ref="UGM13:UGN13"/>
    <mergeCell ref="UGO13:UGP13"/>
    <mergeCell ref="UGQ13:UGR13"/>
    <mergeCell ref="UFU13:UFV13"/>
    <mergeCell ref="UFW13:UFX13"/>
    <mergeCell ref="UFY13:UFZ13"/>
    <mergeCell ref="UGA13:UGB13"/>
    <mergeCell ref="UGC13:UGD13"/>
    <mergeCell ref="UGE13:UGF13"/>
    <mergeCell ref="UFI13:UFJ13"/>
    <mergeCell ref="UFK13:UFL13"/>
    <mergeCell ref="UFM13:UFN13"/>
    <mergeCell ref="UFO13:UFP13"/>
    <mergeCell ref="UFQ13:UFR13"/>
    <mergeCell ref="UFS13:UFT13"/>
    <mergeCell ref="UEW13:UEX13"/>
    <mergeCell ref="UEY13:UEZ13"/>
    <mergeCell ref="UFA13:UFB13"/>
    <mergeCell ref="UFC13:UFD13"/>
    <mergeCell ref="UFE13:UFF13"/>
    <mergeCell ref="UFG13:UFH13"/>
    <mergeCell ref="UJY13:UJZ13"/>
    <mergeCell ref="UKA13:UKB13"/>
    <mergeCell ref="UKC13:UKD13"/>
    <mergeCell ref="UKE13:UKF13"/>
    <mergeCell ref="UKG13:UKH13"/>
    <mergeCell ref="UKI13:UKJ13"/>
    <mergeCell ref="UJM13:UJN13"/>
    <mergeCell ref="UJO13:UJP13"/>
    <mergeCell ref="UJQ13:UJR13"/>
    <mergeCell ref="UJS13:UJT13"/>
    <mergeCell ref="UJU13:UJV13"/>
    <mergeCell ref="UJW13:UJX13"/>
    <mergeCell ref="UJA13:UJB13"/>
    <mergeCell ref="UJC13:UJD13"/>
    <mergeCell ref="UJE13:UJF13"/>
    <mergeCell ref="UJG13:UJH13"/>
    <mergeCell ref="UJI13:UJJ13"/>
    <mergeCell ref="UJK13:UJL13"/>
    <mergeCell ref="UIO13:UIP13"/>
    <mergeCell ref="UIQ13:UIR13"/>
    <mergeCell ref="UIS13:UIT13"/>
    <mergeCell ref="UIU13:UIV13"/>
    <mergeCell ref="UIW13:UIX13"/>
    <mergeCell ref="UIY13:UIZ13"/>
    <mergeCell ref="UIC13:UID13"/>
    <mergeCell ref="UIE13:UIF13"/>
    <mergeCell ref="UIG13:UIH13"/>
    <mergeCell ref="UII13:UIJ13"/>
    <mergeCell ref="UIK13:UIL13"/>
    <mergeCell ref="UIM13:UIN13"/>
    <mergeCell ref="UHQ13:UHR13"/>
    <mergeCell ref="UHS13:UHT13"/>
    <mergeCell ref="UHU13:UHV13"/>
    <mergeCell ref="UHW13:UHX13"/>
    <mergeCell ref="UHY13:UHZ13"/>
    <mergeCell ref="UIA13:UIB13"/>
    <mergeCell ref="UMS13:UMT13"/>
    <mergeCell ref="UMU13:UMV13"/>
    <mergeCell ref="UMW13:UMX13"/>
    <mergeCell ref="UMY13:UMZ13"/>
    <mergeCell ref="UNA13:UNB13"/>
    <mergeCell ref="UNC13:UND13"/>
    <mergeCell ref="UMG13:UMH13"/>
    <mergeCell ref="UMI13:UMJ13"/>
    <mergeCell ref="UMK13:UML13"/>
    <mergeCell ref="UMM13:UMN13"/>
    <mergeCell ref="UMO13:UMP13"/>
    <mergeCell ref="UMQ13:UMR13"/>
    <mergeCell ref="ULU13:ULV13"/>
    <mergeCell ref="ULW13:ULX13"/>
    <mergeCell ref="ULY13:ULZ13"/>
    <mergeCell ref="UMA13:UMB13"/>
    <mergeCell ref="UMC13:UMD13"/>
    <mergeCell ref="UME13:UMF13"/>
    <mergeCell ref="ULI13:ULJ13"/>
    <mergeCell ref="ULK13:ULL13"/>
    <mergeCell ref="ULM13:ULN13"/>
    <mergeCell ref="ULO13:ULP13"/>
    <mergeCell ref="ULQ13:ULR13"/>
    <mergeCell ref="ULS13:ULT13"/>
    <mergeCell ref="UKW13:UKX13"/>
    <mergeCell ref="UKY13:UKZ13"/>
    <mergeCell ref="ULA13:ULB13"/>
    <mergeCell ref="ULC13:ULD13"/>
    <mergeCell ref="ULE13:ULF13"/>
    <mergeCell ref="ULG13:ULH13"/>
    <mergeCell ref="UKK13:UKL13"/>
    <mergeCell ref="UKM13:UKN13"/>
    <mergeCell ref="UKO13:UKP13"/>
    <mergeCell ref="UKQ13:UKR13"/>
    <mergeCell ref="UKS13:UKT13"/>
    <mergeCell ref="UKU13:UKV13"/>
    <mergeCell ref="UPM13:UPN13"/>
    <mergeCell ref="UPO13:UPP13"/>
    <mergeCell ref="UPQ13:UPR13"/>
    <mergeCell ref="UPS13:UPT13"/>
    <mergeCell ref="UPU13:UPV13"/>
    <mergeCell ref="UPW13:UPX13"/>
    <mergeCell ref="UPA13:UPB13"/>
    <mergeCell ref="UPC13:UPD13"/>
    <mergeCell ref="UPE13:UPF13"/>
    <mergeCell ref="UPG13:UPH13"/>
    <mergeCell ref="UPI13:UPJ13"/>
    <mergeCell ref="UPK13:UPL13"/>
    <mergeCell ref="UOO13:UOP13"/>
    <mergeCell ref="UOQ13:UOR13"/>
    <mergeCell ref="UOS13:UOT13"/>
    <mergeCell ref="UOU13:UOV13"/>
    <mergeCell ref="UOW13:UOX13"/>
    <mergeCell ref="UOY13:UOZ13"/>
    <mergeCell ref="UOC13:UOD13"/>
    <mergeCell ref="UOE13:UOF13"/>
    <mergeCell ref="UOG13:UOH13"/>
    <mergeCell ref="UOI13:UOJ13"/>
    <mergeCell ref="UOK13:UOL13"/>
    <mergeCell ref="UOM13:UON13"/>
    <mergeCell ref="UNQ13:UNR13"/>
    <mergeCell ref="UNS13:UNT13"/>
    <mergeCell ref="UNU13:UNV13"/>
    <mergeCell ref="UNW13:UNX13"/>
    <mergeCell ref="UNY13:UNZ13"/>
    <mergeCell ref="UOA13:UOB13"/>
    <mergeCell ref="UNE13:UNF13"/>
    <mergeCell ref="UNG13:UNH13"/>
    <mergeCell ref="UNI13:UNJ13"/>
    <mergeCell ref="UNK13:UNL13"/>
    <mergeCell ref="UNM13:UNN13"/>
    <mergeCell ref="UNO13:UNP13"/>
    <mergeCell ref="USG13:USH13"/>
    <mergeCell ref="USI13:USJ13"/>
    <mergeCell ref="USK13:USL13"/>
    <mergeCell ref="USM13:USN13"/>
    <mergeCell ref="USO13:USP13"/>
    <mergeCell ref="USQ13:USR13"/>
    <mergeCell ref="URU13:URV13"/>
    <mergeCell ref="URW13:URX13"/>
    <mergeCell ref="URY13:URZ13"/>
    <mergeCell ref="USA13:USB13"/>
    <mergeCell ref="USC13:USD13"/>
    <mergeCell ref="USE13:USF13"/>
    <mergeCell ref="URI13:URJ13"/>
    <mergeCell ref="URK13:URL13"/>
    <mergeCell ref="URM13:URN13"/>
    <mergeCell ref="URO13:URP13"/>
    <mergeCell ref="URQ13:URR13"/>
    <mergeCell ref="URS13:URT13"/>
    <mergeCell ref="UQW13:UQX13"/>
    <mergeCell ref="UQY13:UQZ13"/>
    <mergeCell ref="URA13:URB13"/>
    <mergeCell ref="URC13:URD13"/>
    <mergeCell ref="URE13:URF13"/>
    <mergeCell ref="URG13:URH13"/>
    <mergeCell ref="UQK13:UQL13"/>
    <mergeCell ref="UQM13:UQN13"/>
    <mergeCell ref="UQO13:UQP13"/>
    <mergeCell ref="UQQ13:UQR13"/>
    <mergeCell ref="UQS13:UQT13"/>
    <mergeCell ref="UQU13:UQV13"/>
    <mergeCell ref="UPY13:UPZ13"/>
    <mergeCell ref="UQA13:UQB13"/>
    <mergeCell ref="UQC13:UQD13"/>
    <mergeCell ref="UQE13:UQF13"/>
    <mergeCell ref="UQG13:UQH13"/>
    <mergeCell ref="UQI13:UQJ13"/>
    <mergeCell ref="UVA13:UVB13"/>
    <mergeCell ref="UVC13:UVD13"/>
    <mergeCell ref="UVE13:UVF13"/>
    <mergeCell ref="UVG13:UVH13"/>
    <mergeCell ref="UVI13:UVJ13"/>
    <mergeCell ref="UVK13:UVL13"/>
    <mergeCell ref="UUO13:UUP13"/>
    <mergeCell ref="UUQ13:UUR13"/>
    <mergeCell ref="UUS13:UUT13"/>
    <mergeCell ref="UUU13:UUV13"/>
    <mergeCell ref="UUW13:UUX13"/>
    <mergeCell ref="UUY13:UUZ13"/>
    <mergeCell ref="UUC13:UUD13"/>
    <mergeCell ref="UUE13:UUF13"/>
    <mergeCell ref="UUG13:UUH13"/>
    <mergeCell ref="UUI13:UUJ13"/>
    <mergeCell ref="UUK13:UUL13"/>
    <mergeCell ref="UUM13:UUN13"/>
    <mergeCell ref="UTQ13:UTR13"/>
    <mergeCell ref="UTS13:UTT13"/>
    <mergeCell ref="UTU13:UTV13"/>
    <mergeCell ref="UTW13:UTX13"/>
    <mergeCell ref="UTY13:UTZ13"/>
    <mergeCell ref="UUA13:UUB13"/>
    <mergeCell ref="UTE13:UTF13"/>
    <mergeCell ref="UTG13:UTH13"/>
    <mergeCell ref="UTI13:UTJ13"/>
    <mergeCell ref="UTK13:UTL13"/>
    <mergeCell ref="UTM13:UTN13"/>
    <mergeCell ref="UTO13:UTP13"/>
    <mergeCell ref="USS13:UST13"/>
    <mergeCell ref="USU13:USV13"/>
    <mergeCell ref="USW13:USX13"/>
    <mergeCell ref="USY13:USZ13"/>
    <mergeCell ref="UTA13:UTB13"/>
    <mergeCell ref="UTC13:UTD13"/>
    <mergeCell ref="UXU13:UXV13"/>
    <mergeCell ref="UXW13:UXX13"/>
    <mergeCell ref="UXY13:UXZ13"/>
    <mergeCell ref="UYA13:UYB13"/>
    <mergeCell ref="UYC13:UYD13"/>
    <mergeCell ref="UYE13:UYF13"/>
    <mergeCell ref="UXI13:UXJ13"/>
    <mergeCell ref="UXK13:UXL13"/>
    <mergeCell ref="UXM13:UXN13"/>
    <mergeCell ref="UXO13:UXP13"/>
    <mergeCell ref="UXQ13:UXR13"/>
    <mergeCell ref="UXS13:UXT13"/>
    <mergeCell ref="UWW13:UWX13"/>
    <mergeCell ref="UWY13:UWZ13"/>
    <mergeCell ref="UXA13:UXB13"/>
    <mergeCell ref="UXC13:UXD13"/>
    <mergeCell ref="UXE13:UXF13"/>
    <mergeCell ref="UXG13:UXH13"/>
    <mergeCell ref="UWK13:UWL13"/>
    <mergeCell ref="UWM13:UWN13"/>
    <mergeCell ref="UWO13:UWP13"/>
    <mergeCell ref="UWQ13:UWR13"/>
    <mergeCell ref="UWS13:UWT13"/>
    <mergeCell ref="UWU13:UWV13"/>
    <mergeCell ref="UVY13:UVZ13"/>
    <mergeCell ref="UWA13:UWB13"/>
    <mergeCell ref="UWC13:UWD13"/>
    <mergeCell ref="UWE13:UWF13"/>
    <mergeCell ref="UWG13:UWH13"/>
    <mergeCell ref="UWI13:UWJ13"/>
    <mergeCell ref="UVM13:UVN13"/>
    <mergeCell ref="UVO13:UVP13"/>
    <mergeCell ref="UVQ13:UVR13"/>
    <mergeCell ref="UVS13:UVT13"/>
    <mergeCell ref="UVU13:UVV13"/>
    <mergeCell ref="UVW13:UVX13"/>
    <mergeCell ref="VAO13:VAP13"/>
    <mergeCell ref="VAQ13:VAR13"/>
    <mergeCell ref="VAS13:VAT13"/>
    <mergeCell ref="VAU13:VAV13"/>
    <mergeCell ref="VAW13:VAX13"/>
    <mergeCell ref="VAY13:VAZ13"/>
    <mergeCell ref="VAC13:VAD13"/>
    <mergeCell ref="VAE13:VAF13"/>
    <mergeCell ref="VAG13:VAH13"/>
    <mergeCell ref="VAI13:VAJ13"/>
    <mergeCell ref="VAK13:VAL13"/>
    <mergeCell ref="VAM13:VAN13"/>
    <mergeCell ref="UZQ13:UZR13"/>
    <mergeCell ref="UZS13:UZT13"/>
    <mergeCell ref="UZU13:UZV13"/>
    <mergeCell ref="UZW13:UZX13"/>
    <mergeCell ref="UZY13:UZZ13"/>
    <mergeCell ref="VAA13:VAB13"/>
    <mergeCell ref="UZE13:UZF13"/>
    <mergeCell ref="UZG13:UZH13"/>
    <mergeCell ref="UZI13:UZJ13"/>
    <mergeCell ref="UZK13:UZL13"/>
    <mergeCell ref="UZM13:UZN13"/>
    <mergeCell ref="UZO13:UZP13"/>
    <mergeCell ref="UYS13:UYT13"/>
    <mergeCell ref="UYU13:UYV13"/>
    <mergeCell ref="UYW13:UYX13"/>
    <mergeCell ref="UYY13:UYZ13"/>
    <mergeCell ref="UZA13:UZB13"/>
    <mergeCell ref="UZC13:UZD13"/>
    <mergeCell ref="UYG13:UYH13"/>
    <mergeCell ref="UYI13:UYJ13"/>
    <mergeCell ref="UYK13:UYL13"/>
    <mergeCell ref="UYM13:UYN13"/>
    <mergeCell ref="UYO13:UYP13"/>
    <mergeCell ref="UYQ13:UYR13"/>
    <mergeCell ref="VDI13:VDJ13"/>
    <mergeCell ref="VDK13:VDL13"/>
    <mergeCell ref="VDM13:VDN13"/>
    <mergeCell ref="VDO13:VDP13"/>
    <mergeCell ref="VDQ13:VDR13"/>
    <mergeCell ref="VDS13:VDT13"/>
    <mergeCell ref="VCW13:VCX13"/>
    <mergeCell ref="VCY13:VCZ13"/>
    <mergeCell ref="VDA13:VDB13"/>
    <mergeCell ref="VDC13:VDD13"/>
    <mergeCell ref="VDE13:VDF13"/>
    <mergeCell ref="VDG13:VDH13"/>
    <mergeCell ref="VCK13:VCL13"/>
    <mergeCell ref="VCM13:VCN13"/>
    <mergeCell ref="VCO13:VCP13"/>
    <mergeCell ref="VCQ13:VCR13"/>
    <mergeCell ref="VCS13:VCT13"/>
    <mergeCell ref="VCU13:VCV13"/>
    <mergeCell ref="VBY13:VBZ13"/>
    <mergeCell ref="VCA13:VCB13"/>
    <mergeCell ref="VCC13:VCD13"/>
    <mergeCell ref="VCE13:VCF13"/>
    <mergeCell ref="VCG13:VCH13"/>
    <mergeCell ref="VCI13:VCJ13"/>
    <mergeCell ref="VBM13:VBN13"/>
    <mergeCell ref="VBO13:VBP13"/>
    <mergeCell ref="VBQ13:VBR13"/>
    <mergeCell ref="VBS13:VBT13"/>
    <mergeCell ref="VBU13:VBV13"/>
    <mergeCell ref="VBW13:VBX13"/>
    <mergeCell ref="VBA13:VBB13"/>
    <mergeCell ref="VBC13:VBD13"/>
    <mergeCell ref="VBE13:VBF13"/>
    <mergeCell ref="VBG13:VBH13"/>
    <mergeCell ref="VBI13:VBJ13"/>
    <mergeCell ref="VBK13:VBL13"/>
    <mergeCell ref="VGC13:VGD13"/>
    <mergeCell ref="VGE13:VGF13"/>
    <mergeCell ref="VGG13:VGH13"/>
    <mergeCell ref="VGI13:VGJ13"/>
    <mergeCell ref="VGK13:VGL13"/>
    <mergeCell ref="VGM13:VGN13"/>
    <mergeCell ref="VFQ13:VFR13"/>
    <mergeCell ref="VFS13:VFT13"/>
    <mergeCell ref="VFU13:VFV13"/>
    <mergeCell ref="VFW13:VFX13"/>
    <mergeCell ref="VFY13:VFZ13"/>
    <mergeCell ref="VGA13:VGB13"/>
    <mergeCell ref="VFE13:VFF13"/>
    <mergeCell ref="VFG13:VFH13"/>
    <mergeCell ref="VFI13:VFJ13"/>
    <mergeCell ref="VFK13:VFL13"/>
    <mergeCell ref="VFM13:VFN13"/>
    <mergeCell ref="VFO13:VFP13"/>
    <mergeCell ref="VES13:VET13"/>
    <mergeCell ref="VEU13:VEV13"/>
    <mergeCell ref="VEW13:VEX13"/>
    <mergeCell ref="VEY13:VEZ13"/>
    <mergeCell ref="VFA13:VFB13"/>
    <mergeCell ref="VFC13:VFD13"/>
    <mergeCell ref="VEG13:VEH13"/>
    <mergeCell ref="VEI13:VEJ13"/>
    <mergeCell ref="VEK13:VEL13"/>
    <mergeCell ref="VEM13:VEN13"/>
    <mergeCell ref="VEO13:VEP13"/>
    <mergeCell ref="VEQ13:VER13"/>
    <mergeCell ref="VDU13:VDV13"/>
    <mergeCell ref="VDW13:VDX13"/>
    <mergeCell ref="VDY13:VDZ13"/>
    <mergeCell ref="VEA13:VEB13"/>
    <mergeCell ref="VEC13:VED13"/>
    <mergeCell ref="VEE13:VEF13"/>
    <mergeCell ref="VIW13:VIX13"/>
    <mergeCell ref="VIY13:VIZ13"/>
    <mergeCell ref="VJA13:VJB13"/>
    <mergeCell ref="VJC13:VJD13"/>
    <mergeCell ref="VJE13:VJF13"/>
    <mergeCell ref="VJG13:VJH13"/>
    <mergeCell ref="VIK13:VIL13"/>
    <mergeCell ref="VIM13:VIN13"/>
    <mergeCell ref="VIO13:VIP13"/>
    <mergeCell ref="VIQ13:VIR13"/>
    <mergeCell ref="VIS13:VIT13"/>
    <mergeCell ref="VIU13:VIV13"/>
    <mergeCell ref="VHY13:VHZ13"/>
    <mergeCell ref="VIA13:VIB13"/>
    <mergeCell ref="VIC13:VID13"/>
    <mergeCell ref="VIE13:VIF13"/>
    <mergeCell ref="VIG13:VIH13"/>
    <mergeCell ref="VII13:VIJ13"/>
    <mergeCell ref="VHM13:VHN13"/>
    <mergeCell ref="VHO13:VHP13"/>
    <mergeCell ref="VHQ13:VHR13"/>
    <mergeCell ref="VHS13:VHT13"/>
    <mergeCell ref="VHU13:VHV13"/>
    <mergeCell ref="VHW13:VHX13"/>
    <mergeCell ref="VHA13:VHB13"/>
    <mergeCell ref="VHC13:VHD13"/>
    <mergeCell ref="VHE13:VHF13"/>
    <mergeCell ref="VHG13:VHH13"/>
    <mergeCell ref="VHI13:VHJ13"/>
    <mergeCell ref="VHK13:VHL13"/>
    <mergeCell ref="VGO13:VGP13"/>
    <mergeCell ref="VGQ13:VGR13"/>
    <mergeCell ref="VGS13:VGT13"/>
    <mergeCell ref="VGU13:VGV13"/>
    <mergeCell ref="VGW13:VGX13"/>
    <mergeCell ref="VGY13:VGZ13"/>
    <mergeCell ref="VLQ13:VLR13"/>
    <mergeCell ref="VLS13:VLT13"/>
    <mergeCell ref="VLU13:VLV13"/>
    <mergeCell ref="VLW13:VLX13"/>
    <mergeCell ref="VLY13:VLZ13"/>
    <mergeCell ref="VMA13:VMB13"/>
    <mergeCell ref="VLE13:VLF13"/>
    <mergeCell ref="VLG13:VLH13"/>
    <mergeCell ref="VLI13:VLJ13"/>
    <mergeCell ref="VLK13:VLL13"/>
    <mergeCell ref="VLM13:VLN13"/>
    <mergeCell ref="VLO13:VLP13"/>
    <mergeCell ref="VKS13:VKT13"/>
    <mergeCell ref="VKU13:VKV13"/>
    <mergeCell ref="VKW13:VKX13"/>
    <mergeCell ref="VKY13:VKZ13"/>
    <mergeCell ref="VLA13:VLB13"/>
    <mergeCell ref="VLC13:VLD13"/>
    <mergeCell ref="VKG13:VKH13"/>
    <mergeCell ref="VKI13:VKJ13"/>
    <mergeCell ref="VKK13:VKL13"/>
    <mergeCell ref="VKM13:VKN13"/>
    <mergeCell ref="VKO13:VKP13"/>
    <mergeCell ref="VKQ13:VKR13"/>
    <mergeCell ref="VJU13:VJV13"/>
    <mergeCell ref="VJW13:VJX13"/>
    <mergeCell ref="VJY13:VJZ13"/>
    <mergeCell ref="VKA13:VKB13"/>
    <mergeCell ref="VKC13:VKD13"/>
    <mergeCell ref="VKE13:VKF13"/>
    <mergeCell ref="VJI13:VJJ13"/>
    <mergeCell ref="VJK13:VJL13"/>
    <mergeCell ref="VJM13:VJN13"/>
    <mergeCell ref="VJO13:VJP13"/>
    <mergeCell ref="VJQ13:VJR13"/>
    <mergeCell ref="VJS13:VJT13"/>
    <mergeCell ref="VOK13:VOL13"/>
    <mergeCell ref="VOM13:VON13"/>
    <mergeCell ref="VOO13:VOP13"/>
    <mergeCell ref="VOQ13:VOR13"/>
    <mergeCell ref="VOS13:VOT13"/>
    <mergeCell ref="VOU13:VOV13"/>
    <mergeCell ref="VNY13:VNZ13"/>
    <mergeCell ref="VOA13:VOB13"/>
    <mergeCell ref="VOC13:VOD13"/>
    <mergeCell ref="VOE13:VOF13"/>
    <mergeCell ref="VOG13:VOH13"/>
    <mergeCell ref="VOI13:VOJ13"/>
    <mergeCell ref="VNM13:VNN13"/>
    <mergeCell ref="VNO13:VNP13"/>
    <mergeCell ref="VNQ13:VNR13"/>
    <mergeCell ref="VNS13:VNT13"/>
    <mergeCell ref="VNU13:VNV13"/>
    <mergeCell ref="VNW13:VNX13"/>
    <mergeCell ref="VNA13:VNB13"/>
    <mergeCell ref="VNC13:VND13"/>
    <mergeCell ref="VNE13:VNF13"/>
    <mergeCell ref="VNG13:VNH13"/>
    <mergeCell ref="VNI13:VNJ13"/>
    <mergeCell ref="VNK13:VNL13"/>
    <mergeCell ref="VMO13:VMP13"/>
    <mergeCell ref="VMQ13:VMR13"/>
    <mergeCell ref="VMS13:VMT13"/>
    <mergeCell ref="VMU13:VMV13"/>
    <mergeCell ref="VMW13:VMX13"/>
    <mergeCell ref="VMY13:VMZ13"/>
    <mergeCell ref="VMC13:VMD13"/>
    <mergeCell ref="VME13:VMF13"/>
    <mergeCell ref="VMG13:VMH13"/>
    <mergeCell ref="VMI13:VMJ13"/>
    <mergeCell ref="VMK13:VML13"/>
    <mergeCell ref="VMM13:VMN13"/>
    <mergeCell ref="VRE13:VRF13"/>
    <mergeCell ref="VRG13:VRH13"/>
    <mergeCell ref="VRI13:VRJ13"/>
    <mergeCell ref="VRK13:VRL13"/>
    <mergeCell ref="VRM13:VRN13"/>
    <mergeCell ref="VRO13:VRP13"/>
    <mergeCell ref="VQS13:VQT13"/>
    <mergeCell ref="VQU13:VQV13"/>
    <mergeCell ref="VQW13:VQX13"/>
    <mergeCell ref="VQY13:VQZ13"/>
    <mergeCell ref="VRA13:VRB13"/>
    <mergeCell ref="VRC13:VRD13"/>
    <mergeCell ref="VQG13:VQH13"/>
    <mergeCell ref="VQI13:VQJ13"/>
    <mergeCell ref="VQK13:VQL13"/>
    <mergeCell ref="VQM13:VQN13"/>
    <mergeCell ref="VQO13:VQP13"/>
    <mergeCell ref="VQQ13:VQR13"/>
    <mergeCell ref="VPU13:VPV13"/>
    <mergeCell ref="VPW13:VPX13"/>
    <mergeCell ref="VPY13:VPZ13"/>
    <mergeCell ref="VQA13:VQB13"/>
    <mergeCell ref="VQC13:VQD13"/>
    <mergeCell ref="VQE13:VQF13"/>
    <mergeCell ref="VPI13:VPJ13"/>
    <mergeCell ref="VPK13:VPL13"/>
    <mergeCell ref="VPM13:VPN13"/>
    <mergeCell ref="VPO13:VPP13"/>
    <mergeCell ref="VPQ13:VPR13"/>
    <mergeCell ref="VPS13:VPT13"/>
    <mergeCell ref="VOW13:VOX13"/>
    <mergeCell ref="VOY13:VOZ13"/>
    <mergeCell ref="VPA13:VPB13"/>
    <mergeCell ref="VPC13:VPD13"/>
    <mergeCell ref="VPE13:VPF13"/>
    <mergeCell ref="VPG13:VPH13"/>
    <mergeCell ref="VTY13:VTZ13"/>
    <mergeCell ref="VUA13:VUB13"/>
    <mergeCell ref="VUC13:VUD13"/>
    <mergeCell ref="VUE13:VUF13"/>
    <mergeCell ref="VUG13:VUH13"/>
    <mergeCell ref="VUI13:VUJ13"/>
    <mergeCell ref="VTM13:VTN13"/>
    <mergeCell ref="VTO13:VTP13"/>
    <mergeCell ref="VTQ13:VTR13"/>
    <mergeCell ref="VTS13:VTT13"/>
    <mergeCell ref="VTU13:VTV13"/>
    <mergeCell ref="VTW13:VTX13"/>
    <mergeCell ref="VTA13:VTB13"/>
    <mergeCell ref="VTC13:VTD13"/>
    <mergeCell ref="VTE13:VTF13"/>
    <mergeCell ref="VTG13:VTH13"/>
    <mergeCell ref="VTI13:VTJ13"/>
    <mergeCell ref="VTK13:VTL13"/>
    <mergeCell ref="VSO13:VSP13"/>
    <mergeCell ref="VSQ13:VSR13"/>
    <mergeCell ref="VSS13:VST13"/>
    <mergeCell ref="VSU13:VSV13"/>
    <mergeCell ref="VSW13:VSX13"/>
    <mergeCell ref="VSY13:VSZ13"/>
    <mergeCell ref="VSC13:VSD13"/>
    <mergeCell ref="VSE13:VSF13"/>
    <mergeCell ref="VSG13:VSH13"/>
    <mergeCell ref="VSI13:VSJ13"/>
    <mergeCell ref="VSK13:VSL13"/>
    <mergeCell ref="VSM13:VSN13"/>
    <mergeCell ref="VRQ13:VRR13"/>
    <mergeCell ref="VRS13:VRT13"/>
    <mergeCell ref="VRU13:VRV13"/>
    <mergeCell ref="VRW13:VRX13"/>
    <mergeCell ref="VRY13:VRZ13"/>
    <mergeCell ref="VSA13:VSB13"/>
    <mergeCell ref="VWS13:VWT13"/>
    <mergeCell ref="VWU13:VWV13"/>
    <mergeCell ref="VWW13:VWX13"/>
    <mergeCell ref="VWY13:VWZ13"/>
    <mergeCell ref="VXA13:VXB13"/>
    <mergeCell ref="VXC13:VXD13"/>
    <mergeCell ref="VWG13:VWH13"/>
    <mergeCell ref="VWI13:VWJ13"/>
    <mergeCell ref="VWK13:VWL13"/>
    <mergeCell ref="VWM13:VWN13"/>
    <mergeCell ref="VWO13:VWP13"/>
    <mergeCell ref="VWQ13:VWR13"/>
    <mergeCell ref="VVU13:VVV13"/>
    <mergeCell ref="VVW13:VVX13"/>
    <mergeCell ref="VVY13:VVZ13"/>
    <mergeCell ref="VWA13:VWB13"/>
    <mergeCell ref="VWC13:VWD13"/>
    <mergeCell ref="VWE13:VWF13"/>
    <mergeCell ref="VVI13:VVJ13"/>
    <mergeCell ref="VVK13:VVL13"/>
    <mergeCell ref="VVM13:VVN13"/>
    <mergeCell ref="VVO13:VVP13"/>
    <mergeCell ref="VVQ13:VVR13"/>
    <mergeCell ref="VVS13:VVT13"/>
    <mergeCell ref="VUW13:VUX13"/>
    <mergeCell ref="VUY13:VUZ13"/>
    <mergeCell ref="VVA13:VVB13"/>
    <mergeCell ref="VVC13:VVD13"/>
    <mergeCell ref="VVE13:VVF13"/>
    <mergeCell ref="VVG13:VVH13"/>
    <mergeCell ref="VUK13:VUL13"/>
    <mergeCell ref="VUM13:VUN13"/>
    <mergeCell ref="VUO13:VUP13"/>
    <mergeCell ref="VUQ13:VUR13"/>
    <mergeCell ref="VUS13:VUT13"/>
    <mergeCell ref="VUU13:VUV13"/>
    <mergeCell ref="VZM13:VZN13"/>
    <mergeCell ref="VZO13:VZP13"/>
    <mergeCell ref="VZQ13:VZR13"/>
    <mergeCell ref="VZS13:VZT13"/>
    <mergeCell ref="VZU13:VZV13"/>
    <mergeCell ref="VZW13:VZX13"/>
    <mergeCell ref="VZA13:VZB13"/>
    <mergeCell ref="VZC13:VZD13"/>
    <mergeCell ref="VZE13:VZF13"/>
    <mergeCell ref="VZG13:VZH13"/>
    <mergeCell ref="VZI13:VZJ13"/>
    <mergeCell ref="VZK13:VZL13"/>
    <mergeCell ref="VYO13:VYP13"/>
    <mergeCell ref="VYQ13:VYR13"/>
    <mergeCell ref="VYS13:VYT13"/>
    <mergeCell ref="VYU13:VYV13"/>
    <mergeCell ref="VYW13:VYX13"/>
    <mergeCell ref="VYY13:VYZ13"/>
    <mergeCell ref="VYC13:VYD13"/>
    <mergeCell ref="VYE13:VYF13"/>
    <mergeCell ref="VYG13:VYH13"/>
    <mergeCell ref="VYI13:VYJ13"/>
    <mergeCell ref="VYK13:VYL13"/>
    <mergeCell ref="VYM13:VYN13"/>
    <mergeCell ref="VXQ13:VXR13"/>
    <mergeCell ref="VXS13:VXT13"/>
    <mergeCell ref="VXU13:VXV13"/>
    <mergeCell ref="VXW13:VXX13"/>
    <mergeCell ref="VXY13:VXZ13"/>
    <mergeCell ref="VYA13:VYB13"/>
    <mergeCell ref="VXE13:VXF13"/>
    <mergeCell ref="VXG13:VXH13"/>
    <mergeCell ref="VXI13:VXJ13"/>
    <mergeCell ref="VXK13:VXL13"/>
    <mergeCell ref="VXM13:VXN13"/>
    <mergeCell ref="VXO13:VXP13"/>
    <mergeCell ref="WCG13:WCH13"/>
    <mergeCell ref="WCI13:WCJ13"/>
    <mergeCell ref="WCK13:WCL13"/>
    <mergeCell ref="WCM13:WCN13"/>
    <mergeCell ref="WCO13:WCP13"/>
    <mergeCell ref="WCQ13:WCR13"/>
    <mergeCell ref="WBU13:WBV13"/>
    <mergeCell ref="WBW13:WBX13"/>
    <mergeCell ref="WBY13:WBZ13"/>
    <mergeCell ref="WCA13:WCB13"/>
    <mergeCell ref="WCC13:WCD13"/>
    <mergeCell ref="WCE13:WCF13"/>
    <mergeCell ref="WBI13:WBJ13"/>
    <mergeCell ref="WBK13:WBL13"/>
    <mergeCell ref="WBM13:WBN13"/>
    <mergeCell ref="WBO13:WBP13"/>
    <mergeCell ref="WBQ13:WBR13"/>
    <mergeCell ref="WBS13:WBT13"/>
    <mergeCell ref="WAW13:WAX13"/>
    <mergeCell ref="WAY13:WAZ13"/>
    <mergeCell ref="WBA13:WBB13"/>
    <mergeCell ref="WBC13:WBD13"/>
    <mergeCell ref="WBE13:WBF13"/>
    <mergeCell ref="WBG13:WBH13"/>
    <mergeCell ref="WAK13:WAL13"/>
    <mergeCell ref="WAM13:WAN13"/>
    <mergeCell ref="WAO13:WAP13"/>
    <mergeCell ref="WAQ13:WAR13"/>
    <mergeCell ref="WAS13:WAT13"/>
    <mergeCell ref="WAU13:WAV13"/>
    <mergeCell ref="VZY13:VZZ13"/>
    <mergeCell ref="WAA13:WAB13"/>
    <mergeCell ref="WAC13:WAD13"/>
    <mergeCell ref="WAE13:WAF13"/>
    <mergeCell ref="WAG13:WAH13"/>
    <mergeCell ref="WAI13:WAJ13"/>
    <mergeCell ref="WFA13:WFB13"/>
    <mergeCell ref="WFC13:WFD13"/>
    <mergeCell ref="WFE13:WFF13"/>
    <mergeCell ref="WFG13:WFH13"/>
    <mergeCell ref="WFI13:WFJ13"/>
    <mergeCell ref="WFK13:WFL13"/>
    <mergeCell ref="WEO13:WEP13"/>
    <mergeCell ref="WEQ13:WER13"/>
    <mergeCell ref="WES13:WET13"/>
    <mergeCell ref="WEU13:WEV13"/>
    <mergeCell ref="WEW13:WEX13"/>
    <mergeCell ref="WEY13:WEZ13"/>
    <mergeCell ref="WEC13:WED13"/>
    <mergeCell ref="WEE13:WEF13"/>
    <mergeCell ref="WEG13:WEH13"/>
    <mergeCell ref="WEI13:WEJ13"/>
    <mergeCell ref="WEK13:WEL13"/>
    <mergeCell ref="WEM13:WEN13"/>
    <mergeCell ref="WDQ13:WDR13"/>
    <mergeCell ref="WDS13:WDT13"/>
    <mergeCell ref="WDU13:WDV13"/>
    <mergeCell ref="WDW13:WDX13"/>
    <mergeCell ref="WDY13:WDZ13"/>
    <mergeCell ref="WEA13:WEB13"/>
    <mergeCell ref="WDE13:WDF13"/>
    <mergeCell ref="WDG13:WDH13"/>
    <mergeCell ref="WDI13:WDJ13"/>
    <mergeCell ref="WDK13:WDL13"/>
    <mergeCell ref="WDM13:WDN13"/>
    <mergeCell ref="WDO13:WDP13"/>
    <mergeCell ref="WCS13:WCT13"/>
    <mergeCell ref="WCU13:WCV13"/>
    <mergeCell ref="WCW13:WCX13"/>
    <mergeCell ref="WCY13:WCZ13"/>
    <mergeCell ref="WDA13:WDB13"/>
    <mergeCell ref="WDC13:WDD13"/>
    <mergeCell ref="WHU13:WHV13"/>
    <mergeCell ref="WHW13:WHX13"/>
    <mergeCell ref="WHY13:WHZ13"/>
    <mergeCell ref="WIA13:WIB13"/>
    <mergeCell ref="WIC13:WID13"/>
    <mergeCell ref="WIE13:WIF13"/>
    <mergeCell ref="WHI13:WHJ13"/>
    <mergeCell ref="WHK13:WHL13"/>
    <mergeCell ref="WHM13:WHN13"/>
    <mergeCell ref="WHO13:WHP13"/>
    <mergeCell ref="WHQ13:WHR13"/>
    <mergeCell ref="WHS13:WHT13"/>
    <mergeCell ref="WGW13:WGX13"/>
    <mergeCell ref="WGY13:WGZ13"/>
    <mergeCell ref="WHA13:WHB13"/>
    <mergeCell ref="WHC13:WHD13"/>
    <mergeCell ref="WHE13:WHF13"/>
    <mergeCell ref="WHG13:WHH13"/>
    <mergeCell ref="WGK13:WGL13"/>
    <mergeCell ref="WGM13:WGN13"/>
    <mergeCell ref="WGO13:WGP13"/>
    <mergeCell ref="WGQ13:WGR13"/>
    <mergeCell ref="WGS13:WGT13"/>
    <mergeCell ref="WGU13:WGV13"/>
    <mergeCell ref="WFY13:WFZ13"/>
    <mergeCell ref="WGA13:WGB13"/>
    <mergeCell ref="WGC13:WGD13"/>
    <mergeCell ref="WGE13:WGF13"/>
    <mergeCell ref="WGG13:WGH13"/>
    <mergeCell ref="WGI13:WGJ13"/>
    <mergeCell ref="WFM13:WFN13"/>
    <mergeCell ref="WFO13:WFP13"/>
    <mergeCell ref="WFQ13:WFR13"/>
    <mergeCell ref="WFS13:WFT13"/>
    <mergeCell ref="WFU13:WFV13"/>
    <mergeCell ref="WFW13:WFX13"/>
    <mergeCell ref="WKO13:WKP13"/>
    <mergeCell ref="WKQ13:WKR13"/>
    <mergeCell ref="WKS13:WKT13"/>
    <mergeCell ref="WKU13:WKV13"/>
    <mergeCell ref="WKW13:WKX13"/>
    <mergeCell ref="WKY13:WKZ13"/>
    <mergeCell ref="WKC13:WKD13"/>
    <mergeCell ref="WKE13:WKF13"/>
    <mergeCell ref="WKG13:WKH13"/>
    <mergeCell ref="WKI13:WKJ13"/>
    <mergeCell ref="WKK13:WKL13"/>
    <mergeCell ref="WKM13:WKN13"/>
    <mergeCell ref="WJQ13:WJR13"/>
    <mergeCell ref="WJS13:WJT13"/>
    <mergeCell ref="WJU13:WJV13"/>
    <mergeCell ref="WJW13:WJX13"/>
    <mergeCell ref="WJY13:WJZ13"/>
    <mergeCell ref="WKA13:WKB13"/>
    <mergeCell ref="WJE13:WJF13"/>
    <mergeCell ref="WJG13:WJH13"/>
    <mergeCell ref="WJI13:WJJ13"/>
    <mergeCell ref="WJK13:WJL13"/>
    <mergeCell ref="WJM13:WJN13"/>
    <mergeCell ref="WJO13:WJP13"/>
    <mergeCell ref="WIS13:WIT13"/>
    <mergeCell ref="WIU13:WIV13"/>
    <mergeCell ref="WIW13:WIX13"/>
    <mergeCell ref="WIY13:WIZ13"/>
    <mergeCell ref="WJA13:WJB13"/>
    <mergeCell ref="WJC13:WJD13"/>
    <mergeCell ref="WIG13:WIH13"/>
    <mergeCell ref="WII13:WIJ13"/>
    <mergeCell ref="WIK13:WIL13"/>
    <mergeCell ref="WIM13:WIN13"/>
    <mergeCell ref="WIO13:WIP13"/>
    <mergeCell ref="WIQ13:WIR13"/>
    <mergeCell ref="WNI13:WNJ13"/>
    <mergeCell ref="WNK13:WNL13"/>
    <mergeCell ref="WNM13:WNN13"/>
    <mergeCell ref="WNO13:WNP13"/>
    <mergeCell ref="WNQ13:WNR13"/>
    <mergeCell ref="WNS13:WNT13"/>
    <mergeCell ref="WMW13:WMX13"/>
    <mergeCell ref="WMY13:WMZ13"/>
    <mergeCell ref="WNA13:WNB13"/>
    <mergeCell ref="WNC13:WND13"/>
    <mergeCell ref="WNE13:WNF13"/>
    <mergeCell ref="WNG13:WNH13"/>
    <mergeCell ref="WMK13:WML13"/>
    <mergeCell ref="WMM13:WMN13"/>
    <mergeCell ref="WMO13:WMP13"/>
    <mergeCell ref="WMQ13:WMR13"/>
    <mergeCell ref="WMS13:WMT13"/>
    <mergeCell ref="WMU13:WMV13"/>
    <mergeCell ref="WLY13:WLZ13"/>
    <mergeCell ref="WMA13:WMB13"/>
    <mergeCell ref="WMC13:WMD13"/>
    <mergeCell ref="WME13:WMF13"/>
    <mergeCell ref="WMG13:WMH13"/>
    <mergeCell ref="WMI13:WMJ13"/>
    <mergeCell ref="WLM13:WLN13"/>
    <mergeCell ref="WLO13:WLP13"/>
    <mergeCell ref="WLQ13:WLR13"/>
    <mergeCell ref="WLS13:WLT13"/>
    <mergeCell ref="WLU13:WLV13"/>
    <mergeCell ref="WLW13:WLX13"/>
    <mergeCell ref="WLA13:WLB13"/>
    <mergeCell ref="WLC13:WLD13"/>
    <mergeCell ref="WLE13:WLF13"/>
    <mergeCell ref="WLG13:WLH13"/>
    <mergeCell ref="WLI13:WLJ13"/>
    <mergeCell ref="WLK13:WLL13"/>
    <mergeCell ref="WQC13:WQD13"/>
    <mergeCell ref="WQE13:WQF13"/>
    <mergeCell ref="WQG13:WQH13"/>
    <mergeCell ref="WQI13:WQJ13"/>
    <mergeCell ref="WQK13:WQL13"/>
    <mergeCell ref="WQM13:WQN13"/>
    <mergeCell ref="WPQ13:WPR13"/>
    <mergeCell ref="WPS13:WPT13"/>
    <mergeCell ref="WPU13:WPV13"/>
    <mergeCell ref="WPW13:WPX13"/>
    <mergeCell ref="WPY13:WPZ13"/>
    <mergeCell ref="WQA13:WQB13"/>
    <mergeCell ref="WPE13:WPF13"/>
    <mergeCell ref="WPG13:WPH13"/>
    <mergeCell ref="WPI13:WPJ13"/>
    <mergeCell ref="WPK13:WPL13"/>
    <mergeCell ref="WPM13:WPN13"/>
    <mergeCell ref="WPO13:WPP13"/>
    <mergeCell ref="WOS13:WOT13"/>
    <mergeCell ref="WOU13:WOV13"/>
    <mergeCell ref="WOW13:WOX13"/>
    <mergeCell ref="WOY13:WOZ13"/>
    <mergeCell ref="WPA13:WPB13"/>
    <mergeCell ref="WPC13:WPD13"/>
    <mergeCell ref="WOG13:WOH13"/>
    <mergeCell ref="WOI13:WOJ13"/>
    <mergeCell ref="WOK13:WOL13"/>
    <mergeCell ref="WOM13:WON13"/>
    <mergeCell ref="WOO13:WOP13"/>
    <mergeCell ref="WOQ13:WOR13"/>
    <mergeCell ref="WNU13:WNV13"/>
    <mergeCell ref="WNW13:WNX13"/>
    <mergeCell ref="WNY13:WNZ13"/>
    <mergeCell ref="WOA13:WOB13"/>
    <mergeCell ref="WOC13:WOD13"/>
    <mergeCell ref="WOE13:WOF13"/>
    <mergeCell ref="WSW13:WSX13"/>
    <mergeCell ref="WSY13:WSZ13"/>
    <mergeCell ref="WTA13:WTB13"/>
    <mergeCell ref="WTC13:WTD13"/>
    <mergeCell ref="WTE13:WTF13"/>
    <mergeCell ref="WTG13:WTH13"/>
    <mergeCell ref="WSK13:WSL13"/>
    <mergeCell ref="WSM13:WSN13"/>
    <mergeCell ref="WSO13:WSP13"/>
    <mergeCell ref="WSQ13:WSR13"/>
    <mergeCell ref="WSS13:WST13"/>
    <mergeCell ref="WSU13:WSV13"/>
    <mergeCell ref="WRY13:WRZ13"/>
    <mergeCell ref="WSA13:WSB13"/>
    <mergeCell ref="WSC13:WSD13"/>
    <mergeCell ref="WSE13:WSF13"/>
    <mergeCell ref="WSG13:WSH13"/>
    <mergeCell ref="WSI13:WSJ13"/>
    <mergeCell ref="WRM13:WRN13"/>
    <mergeCell ref="WRO13:WRP13"/>
    <mergeCell ref="WRQ13:WRR13"/>
    <mergeCell ref="WRS13:WRT13"/>
    <mergeCell ref="WRU13:WRV13"/>
    <mergeCell ref="WRW13:WRX13"/>
    <mergeCell ref="WRA13:WRB13"/>
    <mergeCell ref="WRC13:WRD13"/>
    <mergeCell ref="WRE13:WRF13"/>
    <mergeCell ref="WRG13:WRH13"/>
    <mergeCell ref="WRI13:WRJ13"/>
    <mergeCell ref="WRK13:WRL13"/>
    <mergeCell ref="WQO13:WQP13"/>
    <mergeCell ref="WQQ13:WQR13"/>
    <mergeCell ref="WQS13:WQT13"/>
    <mergeCell ref="WQU13:WQV13"/>
    <mergeCell ref="WQW13:WQX13"/>
    <mergeCell ref="WQY13:WQZ13"/>
    <mergeCell ref="WVQ13:WVR13"/>
    <mergeCell ref="WVS13:WVT13"/>
    <mergeCell ref="WVU13:WVV13"/>
    <mergeCell ref="WVW13:WVX13"/>
    <mergeCell ref="WVY13:WVZ13"/>
    <mergeCell ref="WWA13:WWB13"/>
    <mergeCell ref="WVE13:WVF13"/>
    <mergeCell ref="WVG13:WVH13"/>
    <mergeCell ref="WVI13:WVJ13"/>
    <mergeCell ref="WVK13:WVL13"/>
    <mergeCell ref="WVM13:WVN13"/>
    <mergeCell ref="WVO13:WVP13"/>
    <mergeCell ref="WUS13:WUT13"/>
    <mergeCell ref="WUU13:WUV13"/>
    <mergeCell ref="WUW13:WUX13"/>
    <mergeCell ref="WUY13:WUZ13"/>
    <mergeCell ref="WVA13:WVB13"/>
    <mergeCell ref="WVC13:WVD13"/>
    <mergeCell ref="WUG13:WUH13"/>
    <mergeCell ref="WUI13:WUJ13"/>
    <mergeCell ref="WUK13:WUL13"/>
    <mergeCell ref="WUM13:WUN13"/>
    <mergeCell ref="WUO13:WUP13"/>
    <mergeCell ref="WUQ13:WUR13"/>
    <mergeCell ref="WTU13:WTV13"/>
    <mergeCell ref="WTW13:WTX13"/>
    <mergeCell ref="WTY13:WTZ13"/>
    <mergeCell ref="WUA13:WUB13"/>
    <mergeCell ref="WUC13:WUD13"/>
    <mergeCell ref="WUE13:WUF13"/>
    <mergeCell ref="WTI13:WTJ13"/>
    <mergeCell ref="WTK13:WTL13"/>
    <mergeCell ref="WTM13:WTN13"/>
    <mergeCell ref="WTO13:WTP13"/>
    <mergeCell ref="WTQ13:WTR13"/>
    <mergeCell ref="WTS13:WTT13"/>
    <mergeCell ref="WYK13:WYL13"/>
    <mergeCell ref="WYM13:WYN13"/>
    <mergeCell ref="WYO13:WYP13"/>
    <mergeCell ref="WYQ13:WYR13"/>
    <mergeCell ref="WYS13:WYT13"/>
    <mergeCell ref="WYU13:WYV13"/>
    <mergeCell ref="WXY13:WXZ13"/>
    <mergeCell ref="WYA13:WYB13"/>
    <mergeCell ref="WYC13:WYD13"/>
    <mergeCell ref="WYE13:WYF13"/>
    <mergeCell ref="WYG13:WYH13"/>
    <mergeCell ref="WYI13:WYJ13"/>
    <mergeCell ref="WXM13:WXN13"/>
    <mergeCell ref="WXO13:WXP13"/>
    <mergeCell ref="WXQ13:WXR13"/>
    <mergeCell ref="WXS13:WXT13"/>
    <mergeCell ref="WXU13:WXV13"/>
    <mergeCell ref="WXW13:WXX13"/>
    <mergeCell ref="WXA13:WXB13"/>
    <mergeCell ref="WXC13:WXD13"/>
    <mergeCell ref="WXE13:WXF13"/>
    <mergeCell ref="WXG13:WXH13"/>
    <mergeCell ref="WXI13:WXJ13"/>
    <mergeCell ref="WXK13:WXL13"/>
    <mergeCell ref="WWO13:WWP13"/>
    <mergeCell ref="WWQ13:WWR13"/>
    <mergeCell ref="WWS13:WWT13"/>
    <mergeCell ref="WWU13:WWV13"/>
    <mergeCell ref="WWW13:WWX13"/>
    <mergeCell ref="WWY13:WWZ13"/>
    <mergeCell ref="WWC13:WWD13"/>
    <mergeCell ref="WWE13:WWF13"/>
    <mergeCell ref="WWG13:WWH13"/>
    <mergeCell ref="WWI13:WWJ13"/>
    <mergeCell ref="WWK13:WWL13"/>
    <mergeCell ref="WWM13:WWN13"/>
    <mergeCell ref="XBE13:XBF13"/>
    <mergeCell ref="XBG13:XBH13"/>
    <mergeCell ref="XBI13:XBJ13"/>
    <mergeCell ref="XBK13:XBL13"/>
    <mergeCell ref="XBM13:XBN13"/>
    <mergeCell ref="XBO13:XBP13"/>
    <mergeCell ref="XAS13:XAT13"/>
    <mergeCell ref="XAU13:XAV13"/>
    <mergeCell ref="XAW13:XAX13"/>
    <mergeCell ref="XAY13:XAZ13"/>
    <mergeCell ref="XBA13:XBB13"/>
    <mergeCell ref="XBC13:XBD13"/>
    <mergeCell ref="XAG13:XAH13"/>
    <mergeCell ref="XAI13:XAJ13"/>
    <mergeCell ref="XAK13:XAL13"/>
    <mergeCell ref="XAM13:XAN13"/>
    <mergeCell ref="XAO13:XAP13"/>
    <mergeCell ref="XAQ13:XAR13"/>
    <mergeCell ref="WZU13:WZV13"/>
    <mergeCell ref="WZW13:WZX13"/>
    <mergeCell ref="WZY13:WZZ13"/>
    <mergeCell ref="XAA13:XAB13"/>
    <mergeCell ref="XAC13:XAD13"/>
    <mergeCell ref="XAE13:XAF13"/>
    <mergeCell ref="WZI13:WZJ13"/>
    <mergeCell ref="WZK13:WZL13"/>
    <mergeCell ref="WZM13:WZN13"/>
    <mergeCell ref="WZO13:WZP13"/>
    <mergeCell ref="WZQ13:WZR13"/>
    <mergeCell ref="WZS13:WZT13"/>
    <mergeCell ref="WYW13:WYX13"/>
    <mergeCell ref="WYY13:WYZ13"/>
    <mergeCell ref="WZA13:WZB13"/>
    <mergeCell ref="WZC13:WZD13"/>
    <mergeCell ref="WZE13:WZF13"/>
    <mergeCell ref="WZG13:WZH13"/>
    <mergeCell ref="XDY13:XDZ13"/>
    <mergeCell ref="XEA13:XEB13"/>
    <mergeCell ref="XEC13:XED13"/>
    <mergeCell ref="XDM13:XDN13"/>
    <mergeCell ref="XDO13:XDP13"/>
    <mergeCell ref="XDQ13:XDR13"/>
    <mergeCell ref="XDS13:XDT13"/>
    <mergeCell ref="XDU13:XDV13"/>
    <mergeCell ref="XDW13:XDX13"/>
    <mergeCell ref="XDA13:XDB13"/>
    <mergeCell ref="XDC13:XDD13"/>
    <mergeCell ref="XDE13:XDF13"/>
    <mergeCell ref="XDG13:XDH13"/>
    <mergeCell ref="XDI13:XDJ13"/>
    <mergeCell ref="XDK13:XDL13"/>
    <mergeCell ref="XCO13:XCP13"/>
    <mergeCell ref="XCQ13:XCR13"/>
    <mergeCell ref="XCS13:XCT13"/>
    <mergeCell ref="XCU13:XCV13"/>
    <mergeCell ref="XCW13:XCX13"/>
    <mergeCell ref="XCY13:XCZ13"/>
    <mergeCell ref="XCC13:XCD13"/>
    <mergeCell ref="XCE13:XCF13"/>
    <mergeCell ref="XCG13:XCH13"/>
    <mergeCell ref="XCI13:XCJ13"/>
    <mergeCell ref="XCK13:XCL13"/>
    <mergeCell ref="XCM13:XCN13"/>
    <mergeCell ref="XBQ13:XBR13"/>
    <mergeCell ref="XBS13:XBT13"/>
    <mergeCell ref="XBU13:XBV13"/>
    <mergeCell ref="XBW13:XBX13"/>
    <mergeCell ref="XBY13:XBZ13"/>
    <mergeCell ref="XCA13:XCB13"/>
  </mergeCells>
  <printOptions horizontalCentered="1"/>
  <pageMargins left="0.7" right="0.7" top="0.5" bottom="0" header="0.3" footer="0"/>
  <pageSetup scale="5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DBEF2-851C-4A7E-8DB8-7A7BF6F055D0}">
  <dimension ref="A1:E18"/>
  <sheetViews>
    <sheetView showGridLines="0" workbookViewId="0"/>
  </sheetViews>
  <sheetFormatPr defaultRowHeight="14.4" x14ac:dyDescent="0.3"/>
  <cols>
    <col min="1" max="1" width="41.44140625" bestFit="1" customWidth="1"/>
    <col min="2" max="2" width="6.6640625" bestFit="1" customWidth="1"/>
    <col min="3" max="3" width="31.88671875" bestFit="1" customWidth="1"/>
    <col min="4" max="4" width="8.5546875" bestFit="1" customWidth="1"/>
    <col min="5" max="5" width="50.33203125" bestFit="1" customWidth="1"/>
  </cols>
  <sheetData>
    <row r="1" spans="1:5" x14ac:dyDescent="0.3">
      <c r="A1" s="83" t="s">
        <v>180</v>
      </c>
      <c r="B1" s="83" t="s">
        <v>181</v>
      </c>
      <c r="C1" s="83" t="s">
        <v>182</v>
      </c>
      <c r="D1" s="84" t="s">
        <v>183</v>
      </c>
      <c r="E1" s="85" t="s">
        <v>184</v>
      </c>
    </row>
    <row r="2" spans="1:5" x14ac:dyDescent="0.3">
      <c r="A2" s="86" t="s">
        <v>185</v>
      </c>
      <c r="B2" s="63" t="s">
        <v>186</v>
      </c>
      <c r="C2" s="86" t="s">
        <v>187</v>
      </c>
      <c r="D2" s="88">
        <v>-45000</v>
      </c>
      <c r="E2" s="87" t="s">
        <v>188</v>
      </c>
    </row>
    <row r="3" spans="1:5" x14ac:dyDescent="0.3">
      <c r="A3" s="86" t="s">
        <v>189</v>
      </c>
      <c r="B3" s="63" t="s">
        <v>186</v>
      </c>
      <c r="C3" s="86" t="s">
        <v>187</v>
      </c>
      <c r="D3" s="88">
        <v>-45000</v>
      </c>
      <c r="E3" s="87" t="s">
        <v>188</v>
      </c>
    </row>
    <row r="4" spans="1:5" x14ac:dyDescent="0.3">
      <c r="A4" s="86" t="s">
        <v>190</v>
      </c>
      <c r="B4" s="63" t="s">
        <v>186</v>
      </c>
      <c r="C4" s="86" t="s">
        <v>187</v>
      </c>
      <c r="D4" s="88">
        <v>-1500</v>
      </c>
      <c r="E4" s="87" t="s">
        <v>188</v>
      </c>
    </row>
    <row r="5" spans="1:5" x14ac:dyDescent="0.3">
      <c r="A5" s="86" t="s">
        <v>191</v>
      </c>
      <c r="B5" s="63" t="s">
        <v>192</v>
      </c>
      <c r="C5" s="86" t="s">
        <v>193</v>
      </c>
      <c r="D5" s="88">
        <v>-270068</v>
      </c>
      <c r="E5" s="87"/>
    </row>
    <row r="6" spans="1:5" x14ac:dyDescent="0.3">
      <c r="A6" s="86" t="s">
        <v>194</v>
      </c>
      <c r="B6" s="63" t="s">
        <v>195</v>
      </c>
      <c r="C6" s="86" t="s">
        <v>196</v>
      </c>
      <c r="D6" s="88">
        <v>-3500</v>
      </c>
      <c r="E6" s="87" t="s">
        <v>197</v>
      </c>
    </row>
    <row r="7" spans="1:5" x14ac:dyDescent="0.3">
      <c r="A7" s="86" t="s">
        <v>198</v>
      </c>
      <c r="B7" s="63" t="s">
        <v>195</v>
      </c>
      <c r="C7" s="86" t="s">
        <v>196</v>
      </c>
      <c r="D7" s="88">
        <v>-20000</v>
      </c>
      <c r="E7" s="87" t="s">
        <v>197</v>
      </c>
    </row>
    <row r="8" spans="1:5" x14ac:dyDescent="0.3">
      <c r="A8" s="86" t="s">
        <v>199</v>
      </c>
      <c r="B8" s="63" t="s">
        <v>200</v>
      </c>
      <c r="C8" s="86" t="s">
        <v>201</v>
      </c>
      <c r="D8" s="88">
        <v>-1200</v>
      </c>
      <c r="E8" s="87"/>
    </row>
    <row r="9" spans="1:5" x14ac:dyDescent="0.3">
      <c r="A9" s="86" t="s">
        <v>202</v>
      </c>
      <c r="B9" s="63" t="s">
        <v>203</v>
      </c>
      <c r="C9" s="86" t="s">
        <v>204</v>
      </c>
      <c r="D9" s="88">
        <v>-10000</v>
      </c>
      <c r="E9" s="87" t="s">
        <v>205</v>
      </c>
    </row>
    <row r="10" spans="1:5" x14ac:dyDescent="0.3">
      <c r="A10" s="86" t="s">
        <v>206</v>
      </c>
      <c r="B10" s="63" t="s">
        <v>209</v>
      </c>
      <c r="C10" s="86" t="s">
        <v>210</v>
      </c>
      <c r="D10" s="88">
        <v>-140000</v>
      </c>
      <c r="E10" s="87"/>
    </row>
    <row r="11" spans="1:5" x14ac:dyDescent="0.3">
      <c r="A11" s="86" t="s">
        <v>207</v>
      </c>
      <c r="B11" s="63" t="s">
        <v>186</v>
      </c>
      <c r="C11" s="86" t="s">
        <v>187</v>
      </c>
      <c r="D11" s="88">
        <v>-3035</v>
      </c>
      <c r="E11" s="87" t="s">
        <v>211</v>
      </c>
    </row>
    <row r="12" spans="1:5" x14ac:dyDescent="0.3">
      <c r="A12" s="86" t="s">
        <v>208</v>
      </c>
      <c r="B12" s="63" t="s">
        <v>209</v>
      </c>
      <c r="C12" s="86" t="s">
        <v>210</v>
      </c>
      <c r="D12" s="88">
        <v>-30000</v>
      </c>
      <c r="E12" s="87"/>
    </row>
    <row r="13" spans="1:5" x14ac:dyDescent="0.3">
      <c r="A13" s="86" t="s">
        <v>212</v>
      </c>
      <c r="B13" s="63" t="s">
        <v>186</v>
      </c>
      <c r="C13" s="86" t="s">
        <v>187</v>
      </c>
      <c r="D13" s="88">
        <v>-2240</v>
      </c>
      <c r="E13" s="87" t="s">
        <v>211</v>
      </c>
    </row>
    <row r="14" spans="1:5" x14ac:dyDescent="0.3">
      <c r="A14" s="86" t="s">
        <v>213</v>
      </c>
      <c r="B14" s="63" t="s">
        <v>186</v>
      </c>
      <c r="C14" s="86" t="s">
        <v>187</v>
      </c>
      <c r="D14" s="88">
        <v>-1665</v>
      </c>
      <c r="E14" s="87" t="s">
        <v>211</v>
      </c>
    </row>
    <row r="15" spans="1:5" x14ac:dyDescent="0.3">
      <c r="A15" s="86" t="s">
        <v>214</v>
      </c>
      <c r="B15" s="63" t="s">
        <v>209</v>
      </c>
      <c r="C15" s="86" t="s">
        <v>210</v>
      </c>
      <c r="D15" s="88">
        <v>-100000</v>
      </c>
      <c r="E15" s="87"/>
    </row>
    <row r="16" spans="1:5" x14ac:dyDescent="0.3">
      <c r="A16" s="86" t="s">
        <v>215</v>
      </c>
      <c r="B16" s="63" t="s">
        <v>195</v>
      </c>
      <c r="C16" s="86" t="s">
        <v>196</v>
      </c>
      <c r="D16" s="88">
        <v>-500</v>
      </c>
      <c r="E16" s="87" t="s">
        <v>216</v>
      </c>
    </row>
    <row r="18" spans="4:4" x14ac:dyDescent="0.3">
      <c r="D18" s="23">
        <f>SUM(D2:D17)</f>
        <v>-673708</v>
      </c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AC0F889E70BC4DBC883313D0A19005" ma:contentTypeVersion="2" ma:contentTypeDescription="Create a new document." ma:contentTypeScope="" ma:versionID="f93d4cdae9ce4a043f7a6fd1b864bbed">
  <xsd:schema xmlns:xsd="http://www.w3.org/2001/XMLSchema" xmlns:xs="http://www.w3.org/2001/XMLSchema" xmlns:p="http://schemas.microsoft.com/office/2006/metadata/properties" xmlns:ns2="7ca0cffd-93a7-494e-a60e-66aadb8de904" targetNamespace="http://schemas.microsoft.com/office/2006/metadata/properties" ma:root="true" ma:fieldsID="8c49ef20b0e637e820d791561d181810" ns2:_="">
    <xsd:import namespace="7ca0cffd-93a7-494e-a60e-66aadb8de9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a0cffd-93a7-494e-a60e-66aadb8de9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BD7534C-DEFF-40F6-96B0-D5A22FF73362}"/>
</file>

<file path=customXml/itemProps2.xml><?xml version="1.0" encoding="utf-8"?>
<ds:datastoreItem xmlns:ds="http://schemas.openxmlformats.org/officeDocument/2006/customXml" ds:itemID="{27DB4D21-E724-4D88-B5BC-2B3736BF45B4}"/>
</file>

<file path=customXml/itemProps3.xml><?xml version="1.0" encoding="utf-8"?>
<ds:datastoreItem xmlns:ds="http://schemas.openxmlformats.org/officeDocument/2006/customXml" ds:itemID="{5D36C174-59FB-49B4-9BC7-1B00C6F8A9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Title</vt:lpstr>
      <vt:lpstr>BOH Budget Draft</vt:lpstr>
      <vt:lpstr>Appendix A</vt:lpstr>
      <vt:lpstr>Appendix B</vt:lpstr>
      <vt:lpstr>Summary of Other Revenue</vt:lpstr>
      <vt:lpstr>'Appendix B'!Print_Area</vt:lpstr>
      <vt:lpstr>'Appendix A'!Print_Titles</vt:lpstr>
      <vt:lpstr>'Appendix B'!Print_Titles</vt:lpstr>
      <vt:lpstr>'BOH Budget Draft'!Print_Titles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Mirek Pawelec</dc:creator>
  <cp:lastModifiedBy>David Jansseune</cp:lastModifiedBy>
  <cp:lastPrinted>2024-04-03T15:22:51Z</cp:lastPrinted>
  <dcterms:created xsi:type="dcterms:W3CDTF">2021-01-27T16:22:46Z</dcterms:created>
  <dcterms:modified xsi:type="dcterms:W3CDTF">2024-04-03T18:43:30Z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0x0101009DAC0F889E70BC4DBC883313D0A19005</vt:lpwstr>
  </property>
</Properties>
</file>