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FawcettR\AppData\Local\Microsoft\Windows\INetCache\Content.Outlook\LII7115E\"/>
    </mc:Choice>
  </mc:AlternateContent>
  <xr:revisionPtr revIDLastSave="0" documentId="13_ncr:1_{42E33692-B16A-424F-B0F0-16CDBEDDF2F1}" xr6:coauthVersionLast="47" xr6:coauthVersionMax="47" xr10:uidLastSave="{00000000-0000-0000-0000-000000000000}"/>
  <workbookProtection workbookAlgorithmName="SHA-512" workbookHashValue="dStAmp7ztIx295iEP2m8H93NT9qwcbsjdA+lJSnA6sFYN1wH6FoGqoauwkkFq56xZd57+TVctbqec9Dw/PoVBg==" workbookSaltValue="MdGcMoSQ+jWfwO9Nt6xRpg==" workbookSpinCount="100000" lockStructure="1"/>
  <bookViews>
    <workbookView xWindow="-38510" yWindow="1140" windowWidth="19420" windowHeight="10420" tabRatio="832" firstSheet="5" activeTab="5" xr2:uid="{00000000-000D-0000-FFFF-FFFF00000000}"/>
  </bookViews>
  <sheets>
    <sheet name="Overview" sheetId="8" r:id="rId1"/>
    <sheet name="Instructions" sheetId="14" r:id="rId2"/>
    <sheet name="Risk Categories" sheetId="18" r:id="rId3"/>
    <sheet name="Objectives" sheetId="19" r:id="rId4"/>
    <sheet name="Risk Matrix" sheetId="4" r:id="rId5"/>
    <sheet name="Risk Register" sheetId="1" r:id="rId6"/>
    <sheet name="Risk Charts" sheetId="9" r:id="rId7"/>
    <sheet name="Risk Scales" sheetId="10" r:id="rId8"/>
    <sheet name="Reference" sheetId="20" r:id="rId9"/>
  </sheets>
  <definedNames>
    <definedName name="_xlnm._FilterDatabase" localSheetId="5" hidden="1">'Risk Register'!$B$7:$Q$135</definedName>
    <definedName name="_xlnm.Print_Area" localSheetId="5">'Risk Register'!$B$2:$H$25</definedName>
    <definedName name="_xlnm.Print_Titles" localSheetId="5">'Risk Register'!$1:$7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6" i="1" l="1"/>
  <c r="H137" i="1"/>
  <c r="H12" i="1"/>
  <c r="H8" i="1"/>
  <c r="H9" i="1"/>
  <c r="H10" i="1"/>
  <c r="H11" i="1"/>
  <c r="H13" i="1"/>
  <c r="H14" i="1"/>
  <c r="H15" i="1"/>
  <c r="N63" i="9" l="1"/>
  <c r="G63" i="9"/>
  <c r="G64" i="9"/>
  <c r="G65" i="9"/>
  <c r="G66" i="9"/>
  <c r="G67" i="9"/>
  <c r="N64" i="9"/>
  <c r="N65" i="9"/>
  <c r="N66" i="9"/>
  <c r="N67" i="9"/>
  <c r="H20" i="1"/>
  <c r="H28" i="1"/>
  <c r="H39" i="1"/>
  <c r="H40" i="1"/>
  <c r="H26"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1" i="1"/>
  <c r="H82" i="1"/>
  <c r="H80" i="1"/>
  <c r="H55" i="1"/>
  <c r="H54" i="1"/>
  <c r="H53" i="1"/>
  <c r="H52" i="1"/>
  <c r="H51" i="1"/>
  <c r="H60" i="1"/>
  <c r="H59" i="1"/>
  <c r="H58" i="1"/>
  <c r="H57" i="1"/>
  <c r="H56" i="1"/>
  <c r="H65" i="1"/>
  <c r="H64" i="1"/>
  <c r="H63" i="1"/>
  <c r="H62" i="1"/>
  <c r="H61" i="1"/>
  <c r="H37" i="1"/>
  <c r="H36" i="1"/>
  <c r="H35" i="1"/>
  <c r="H34" i="1"/>
  <c r="H33" i="1"/>
  <c r="H32" i="1"/>
  <c r="H45" i="1"/>
  <c r="H44" i="1"/>
  <c r="H43" i="1"/>
  <c r="H42" i="1"/>
  <c r="H41" i="1"/>
  <c r="H38" i="1"/>
  <c r="H47" i="1"/>
  <c r="H46" i="1"/>
  <c r="H31" i="1"/>
  <c r="H30" i="1"/>
  <c r="H29" i="1"/>
  <c r="H27" i="1"/>
  <c r="H71" i="1"/>
  <c r="H70" i="1"/>
  <c r="H69" i="1"/>
  <c r="H68" i="1"/>
  <c r="H67" i="1"/>
  <c r="H66" i="1"/>
  <c r="H50" i="1"/>
  <c r="H49" i="1"/>
  <c r="H48" i="1"/>
  <c r="H16" i="1"/>
  <c r="H17" i="1"/>
  <c r="H18" i="1"/>
  <c r="H19" i="1"/>
  <c r="H21" i="1"/>
  <c r="H22" i="1"/>
  <c r="H23" i="1"/>
  <c r="H24" i="1"/>
  <c r="H25" i="1"/>
  <c r="H72" i="1"/>
  <c r="H73" i="1"/>
  <c r="H74" i="1"/>
  <c r="H75" i="1"/>
  <c r="H76" i="1"/>
  <c r="H77" i="1"/>
  <c r="H78" i="1"/>
  <c r="H79" i="1"/>
  <c r="H83" i="1"/>
  <c r="H84" i="1"/>
  <c r="H135" i="1"/>
  <c r="G100" i="9"/>
  <c r="G98" i="9"/>
  <c r="G97" i="9"/>
  <c r="G96" i="9"/>
  <c r="G99" i="9" s="1"/>
  <c r="H100" i="9" s="1"/>
  <c r="G10" i="9" l="1"/>
  <c r="G12" i="9"/>
  <c r="G11" i="9"/>
  <c r="G68" i="9"/>
  <c r="H65" i="9" s="1"/>
  <c r="N68" i="9"/>
  <c r="G101" i="9"/>
  <c r="O63" i="9" l="1"/>
  <c r="G13" i="9"/>
  <c r="H11" i="9" s="1"/>
  <c r="H67" i="9"/>
  <c r="H63" i="9"/>
  <c r="O65" i="9"/>
  <c r="O64" i="9"/>
  <c r="H96" i="9"/>
  <c r="H99" i="9" s="1"/>
  <c r="H97" i="9"/>
  <c r="H64" i="9"/>
  <c r="H66" i="9"/>
  <c r="H98" i="9"/>
  <c r="O66" i="9"/>
  <c r="O67" i="9"/>
  <c r="H12" i="9" l="1"/>
  <c r="H10" i="9"/>
  <c r="H68" i="9"/>
  <c r="O68" i="9"/>
  <c r="H1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LHSC &amp; SJHC</author>
    <author>waltersc</author>
    <author>Candice Spooner</author>
  </authors>
  <commentList>
    <comment ref="D7" authorId="0" shapeId="0" xr:uid="{00000000-0006-0000-0400-000001000000}">
      <text>
        <r>
          <rPr>
            <b/>
            <sz val="8"/>
            <color indexed="81"/>
            <rFont val="Tahoma"/>
            <family val="2"/>
          </rPr>
          <t>Risk Category:</t>
        </r>
        <r>
          <rPr>
            <sz val="8"/>
            <color indexed="81"/>
            <rFont val="Tahoma"/>
            <family val="2"/>
          </rPr>
          <t xml:space="preserve">
Once you have identified your risks you can group them into categories to help with managing them.  An example would be Technology, Resource, training, etc.</t>
        </r>
      </text>
    </comment>
    <comment ref="E7" authorId="0" shapeId="0" xr:uid="{00000000-0006-0000-0400-000002000000}">
      <text>
        <r>
          <rPr>
            <b/>
            <sz val="8"/>
            <color indexed="81"/>
            <rFont val="Tahoma"/>
            <family val="2"/>
          </rPr>
          <t>Risk Description:</t>
        </r>
        <r>
          <rPr>
            <sz val="8"/>
            <color indexed="81"/>
            <rFont val="Tahoma"/>
            <family val="2"/>
          </rPr>
          <t xml:space="preserve">
Identify anything that might have a negative impact on the project.  Your description should outline the risk to the project.</t>
        </r>
      </text>
    </comment>
    <comment ref="F7" authorId="1" shapeId="0" xr:uid="{00000000-0006-0000-0400-000003000000}">
      <text>
        <r>
          <rPr>
            <b/>
            <sz val="8"/>
            <color indexed="81"/>
            <rFont val="Tahoma"/>
            <family val="2"/>
          </rPr>
          <t>Probability:</t>
        </r>
        <r>
          <rPr>
            <sz val="8"/>
            <color indexed="81"/>
            <rFont val="Tahoma"/>
            <family val="2"/>
          </rPr>
          <t xml:space="preserve">
Probability of the risk materializing. Refer to worksheet &lt;Reference&gt; for additional guidance.
1 - Very unlikely to occur (Remote)
2 - Unlikely to occur (Unlikely)
3 - Even chance of occurring or occasional (Possible)
4 - Likely to occur (Likely)
5 - Very likely to occur (Expected)</t>
        </r>
      </text>
    </comment>
    <comment ref="G7" authorId="1" shapeId="0" xr:uid="{00000000-0006-0000-0400-000004000000}">
      <text>
        <r>
          <rPr>
            <b/>
            <sz val="8"/>
            <color indexed="81"/>
            <rFont val="Tahoma"/>
            <family val="2"/>
          </rPr>
          <t>Impact:</t>
        </r>
        <r>
          <rPr>
            <sz val="8"/>
            <color indexed="81"/>
            <rFont val="Tahoma"/>
            <family val="2"/>
          </rPr>
          <t xml:space="preserve">
Impact to the department/ project if the risk materializes.  Refer to worksheet &lt;Reference&gt; for additional guidance.
1 - Negligible
2 - Minor
3 - Moderate
4 - Serious
5 -  Critical</t>
        </r>
      </text>
    </comment>
    <comment ref="H7" authorId="1" shapeId="0" xr:uid="{00000000-0006-0000-0400-000005000000}">
      <text>
        <r>
          <rPr>
            <b/>
            <sz val="8"/>
            <color indexed="81"/>
            <rFont val="Tahoma"/>
            <family val="2"/>
          </rPr>
          <t>Risk Priority:</t>
        </r>
        <r>
          <rPr>
            <sz val="8"/>
            <color indexed="81"/>
            <rFont val="Tahoma"/>
            <family val="2"/>
          </rPr>
          <t xml:space="preserve">
H = 5 Prob/5 Impact
H = 5 Prob/4 Impact
H = 5 Prob/3 Impact
H = 4 Prob/5 Impact
H = 4 Prob/4 Impact
H = 4 Prob/3 Impact
H = 3 Prob/5 Impact
M = 5 Prob/2 Impact
M = 4 Prob/2 Impact
M = 3 Prob/3 Impact
M = 3 Prob/4 Impact
M = 2 Prob/3 Impact
M = 2 Prob/4 Impact
M = 2 Prob/5 Impact
M = 1 Prob/5 Impact
L = 5 Prob/1 Impact
L = 4 Prob/1 impact
L = 3 Prob/1 Impact
L = 2 Prob/1 Impact
L = 1 Prob/1 impact
L = 3 Prob/2 Impact
L = 2 Prob/2 Impact
L = 1 Prob/2 impact
L = 1 Prob/3 Impact
L = 1 Prob/4 Impact
Refer to worksheet &lt;Risk Maps&gt; which shows these ratings in a chart
</t>
        </r>
        <r>
          <rPr>
            <i/>
            <sz val="8"/>
            <color indexed="81"/>
            <rFont val="Tahoma"/>
            <family val="2"/>
          </rPr>
          <t>Note 1) This column is automatically populated based on the probability and impact rating</t>
        </r>
      </text>
    </comment>
    <comment ref="P7" authorId="2" shapeId="0" xr:uid="{00000000-0006-0000-0400-000006000000}">
      <text>
        <r>
          <rPr>
            <b/>
            <sz val="8"/>
            <color indexed="81"/>
            <rFont val="Tahoma"/>
            <family val="2"/>
          </rPr>
          <t>Most Responsible Person (MRP):</t>
        </r>
        <r>
          <rPr>
            <sz val="8"/>
            <color indexed="81"/>
            <rFont val="Tahoma"/>
            <family val="2"/>
          </rPr>
          <t xml:space="preserve">
The MRP is the person who is responsible for working with the subject matter experts to identify the Risk Control plan and then overseeing the execution and tracking of the control of the risk.</t>
        </r>
      </text>
    </comment>
    <comment ref="Q7" authorId="2" shapeId="0" xr:uid="{00000000-0006-0000-0400-000007000000}">
      <text>
        <r>
          <rPr>
            <b/>
            <sz val="8"/>
            <color indexed="81"/>
            <rFont val="Tahoma"/>
            <family val="2"/>
          </rPr>
          <t>Comments:</t>
        </r>
        <r>
          <rPr>
            <sz val="8"/>
            <color indexed="81"/>
            <rFont val="Tahoma"/>
            <family val="2"/>
          </rPr>
          <t xml:space="preserve">
Insert any comments that are relevant to the risk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Candice Spooner</author>
  </authors>
  <commentList>
    <comment ref="S8" authorId="0" shapeId="0" xr:uid="{00000000-0006-0000-0600-000001000000}">
      <text>
        <r>
          <rPr>
            <b/>
            <sz val="8"/>
            <color indexed="81"/>
            <rFont val="Tahoma"/>
            <family val="2"/>
          </rPr>
          <t>Subtotal:</t>
        </r>
        <r>
          <rPr>
            <sz val="8"/>
            <color indexed="81"/>
            <rFont val="Tahoma"/>
            <family val="2"/>
          </rPr>
          <t xml:space="preserve">
Excludes risks that are not assessed (such as low risks if the team decided to only assess high and medium priority risks)</t>
        </r>
      </text>
    </comment>
    <comment ref="D99" authorId="0" shapeId="0" xr:uid="{00000000-0006-0000-0600-000004000000}">
      <text>
        <r>
          <rPr>
            <b/>
            <sz val="8"/>
            <color indexed="81"/>
            <rFont val="Tahoma"/>
            <family val="2"/>
          </rPr>
          <t xml:space="preserve">Subtotal:
</t>
        </r>
        <r>
          <rPr>
            <sz val="8"/>
            <color indexed="81"/>
            <rFont val="Tahoma"/>
            <family val="2"/>
          </rPr>
          <t>Excludes risks that are not assessed (such as low risks if the team decided to only assess high and medium priority risks or risks that have an "Accept" Risk Response Tactic)</t>
        </r>
      </text>
    </comment>
  </commentList>
</comments>
</file>

<file path=xl/sharedStrings.xml><?xml version="1.0" encoding="utf-8"?>
<sst xmlns="http://schemas.openxmlformats.org/spreadsheetml/2006/main" count="354" uniqueCount="243">
  <si>
    <t>RISK MANAGEMENT PLAN</t>
  </si>
  <si>
    <t>Area:</t>
  </si>
  <si>
    <t>Date:</t>
  </si>
  <si>
    <t>Version:</t>
  </si>
  <si>
    <t>Purpose:</t>
  </si>
  <si>
    <t xml:space="preserve">This tool is designed to identify, assess and evaluate the risks facing MLHU and provide a comprehensive report on a quarterly basis.  </t>
  </si>
  <si>
    <t>Background:</t>
  </si>
  <si>
    <t>This tool is designed to create a risk register that is consistent with the annual Standard Activity Report that is submitted annually to the Ministry.</t>
  </si>
  <si>
    <t>Workbook Index</t>
  </si>
  <si>
    <t>Worksheet Name</t>
  </si>
  <si>
    <t>Description</t>
  </si>
  <si>
    <t>Overview</t>
  </si>
  <si>
    <t>This worksheet provides the overview of the project and a table of contents to navigate the workbook.</t>
  </si>
  <si>
    <t>Instructions</t>
  </si>
  <si>
    <t>This worksheet provides users with the instructions for using this workbook. This tab should be reviewed prior to executing the risk assessment workbook. A process flowchart and detailed user guide are included.</t>
  </si>
  <si>
    <t>Risk Categories</t>
  </si>
  <si>
    <t xml:space="preserve">This worksheet provides the definitions of the risk categories used to identify risks. </t>
  </si>
  <si>
    <t>Objectives</t>
  </si>
  <si>
    <t>This worksheet highlights the risk management process.</t>
  </si>
  <si>
    <t>Risk Register</t>
  </si>
  <si>
    <t xml:space="preserve">This worksheet is used to identify potential risk categories, assess risks and mitigation strategies, evaluate strenth of controls, monitor and report residual risks on a quarterly basis.  </t>
  </si>
  <si>
    <t>Risk Matrix</t>
  </si>
  <si>
    <t>This worksheet displays the results of the risk assessment into graphics for reporting and decision making purposes.</t>
  </si>
  <si>
    <t>d</t>
  </si>
  <si>
    <t>Risk Charts</t>
  </si>
  <si>
    <t>This worksheet displays the results of the risk assessment into summary tables and charts.</t>
  </si>
  <si>
    <t>Risk Scales</t>
  </si>
  <si>
    <t>This worksheet provides the ranking models used to conduct the risk assessment.</t>
  </si>
  <si>
    <t>Reference</t>
  </si>
  <si>
    <t xml:space="preserve">This worksheet displays the drop down lists utilized in the risk register. </t>
  </si>
  <si>
    <t>The MLHU Risk Management Process</t>
  </si>
  <si>
    <t>RISK CATEGORIES</t>
  </si>
  <si>
    <t>Financial</t>
  </si>
  <si>
    <t>Operational or Service Delivery</t>
  </si>
  <si>
    <t>Strategic/Policy</t>
  </si>
  <si>
    <t xml:space="preserve">Uncertainty around obtaining, committing, using, losing economic resources or not meeting overall financial budgets/commitments. </t>
  </si>
  <si>
    <t>Uncertainty regarding activities performed in carrying out the entity's strategies or how the entity delivers services.</t>
  </si>
  <si>
    <t xml:space="preserve">Uncertainty around strategies and policies achieving required results; or that old and/or new policies, directives, guidelines, legislation, processes, systems, and procedures fail to recognize and adapt to changes. </t>
  </si>
  <si>
    <t>Stakeholder/Public Perception</t>
  </si>
  <si>
    <t>People/Human Resources</t>
  </si>
  <si>
    <t>Legal Compliance</t>
  </si>
  <si>
    <t xml:space="preserve">Uncertainty around managing the expectations of the public, other governments, Ministries, or other stakeholders and the media to prevent disruption or criticism of the service and a negative public image. </t>
  </si>
  <si>
    <t xml:space="preserve">Uncertainty as to the capacity of the entity to attract, develop and retain the talent needed to meet the objectives. </t>
  </si>
  <si>
    <t xml:space="preserve">Uncertainty regarding compliance with laws, regulations, standards, policies, directives, contracts, MOU's and the risk of litigation. </t>
  </si>
  <si>
    <t>Security</t>
  </si>
  <si>
    <t>Information/Knowledge</t>
  </si>
  <si>
    <t>Governance/Organizational</t>
  </si>
  <si>
    <t>Uncertainty relating to breaches in physical or logical access to data and locations (offices, warehouses, labs, etc.)</t>
  </si>
  <si>
    <t xml:space="preserve">Uncertainty regarding access to, or use of, inaccurate, incomplete, obsolete, irrelevant or untimely information, unreliable information systems; inaccurate or misleading reporting. </t>
  </si>
  <si>
    <t xml:space="preserve">Uncertainty about maintenance or development of appropriate accountability and control mechanisms such as organizational structures and systems processes; systemic issues, culture and values, organizational capacity, commitment and learning and management systems, etc. </t>
  </si>
  <si>
    <t>Political</t>
  </si>
  <si>
    <t>Technology</t>
  </si>
  <si>
    <t>Privacy</t>
  </si>
  <si>
    <t xml:space="preserve">Uncertainty that events may arise from or impact the Minister's Office/Ministry, e.g. a change in government, political priorities, or policy direction. </t>
  </si>
  <si>
    <t xml:space="preserve">Uncertainty regarding alignment of IT infrastructure with technology and business requirements; availability of technological resources. </t>
  </si>
  <si>
    <t xml:space="preserve">Uncertainty with regards to exposure of personal information or data; fraud o identity theft; unauthorized data. </t>
  </si>
  <si>
    <t>Environmental</t>
  </si>
  <si>
    <t>Equity</t>
  </si>
  <si>
    <t xml:space="preserve">Uncertainty usually due to the external risks facing an organization including air, water, earth, forests. An example of an environment, ecological risk would be the possible occurrence of a natural disaster and its impact on an organization's operations. </t>
  </si>
  <si>
    <t xml:space="preserve">Uncertainty that policies, programs or services will have a disproportionate impact on the population. </t>
  </si>
  <si>
    <t>RISK MATRIX</t>
  </si>
  <si>
    <t>Risk Priority Risk Map</t>
  </si>
  <si>
    <t>Risk Matrix Interpretation</t>
  </si>
  <si>
    <t xml:space="preserve">Risk maps provide an effective, means of identifying and prioritizing risks. Risks with a high Probability, and a medium to high Impact are the highest priority, however risk strategies should be developed to deal with all identified risks. </t>
  </si>
  <si>
    <t>Impact</t>
  </si>
  <si>
    <t>5
Threatens the success of the project</t>
  </si>
  <si>
    <t>4
Substantial Impact on time, cost or quality</t>
  </si>
  <si>
    <t>3
Notable impact on time, cost or quality</t>
  </si>
  <si>
    <t>2
Minor impact on time, cost or quality</t>
  </si>
  <si>
    <t>1 
Negligible impact</t>
  </si>
  <si>
    <t>Ranking</t>
  </si>
  <si>
    <t>1
Unlikely to occur</t>
  </si>
  <si>
    <t>2
May occur occassionally</t>
  </si>
  <si>
    <t>3
Is as likely as not to occur</t>
  </si>
  <si>
    <t>4
Is likely to occur</t>
  </si>
  <si>
    <t>5
Is almost certain to occur</t>
  </si>
  <si>
    <t xml:space="preserve"> </t>
  </si>
  <si>
    <t>Likelihood</t>
  </si>
  <si>
    <t>Legend</t>
  </si>
  <si>
    <t>High Risk Priority</t>
  </si>
  <si>
    <t>Medium Risk Priority</t>
  </si>
  <si>
    <t>Low Risk Priority</t>
  </si>
  <si>
    <t xml:space="preserve">MLHU RISK REGISTER </t>
  </si>
  <si>
    <t>IDENTIFY</t>
  </si>
  <si>
    <t>ASSESS</t>
  </si>
  <si>
    <t>EVALUATE</t>
  </si>
  <si>
    <t>MONITOR &amp; REPORT</t>
  </si>
  <si>
    <t>Comments</t>
  </si>
  <si>
    <t>ID</t>
  </si>
  <si>
    <t xml:space="preserve">Date Identified </t>
  </si>
  <si>
    <t>Risk Category</t>
  </si>
  <si>
    <t xml:space="preserve">Risk Description </t>
  </si>
  <si>
    <t>Impact
(1-5)</t>
  </si>
  <si>
    <t>Likelihood
(1-5)</t>
  </si>
  <si>
    <t>Risk Rating
(H,M,L)</t>
  </si>
  <si>
    <t>Key Mitigation Strategies ("Controls")</t>
  </si>
  <si>
    <t>Actions Taken</t>
  </si>
  <si>
    <t>Current Strength of Controls</t>
  </si>
  <si>
    <t>Q1 Residual Risk</t>
  </si>
  <si>
    <t>Q2 Residual Risk</t>
  </si>
  <si>
    <t>Q3 Residual Risk</t>
  </si>
  <si>
    <t>Q4 Residual Risk</t>
  </si>
  <si>
    <t>Most Responsible Leader</t>
  </si>
  <si>
    <t>Staff burnout due to high workload and demands related to pandemic response, (e.g operation of the mass vaccination clinics and continued redeployment to COVID work) including role and scheduling changes (type of work, length of shifts, seven day/week extended hours).</t>
  </si>
  <si>
    <t>MLHU has implemented partnerships with different organizations such as City of London, Thames Valley Family Health Team, London Health Sciences Centre, etc. to help address large short term staffing needs for vaccination clinics.  Ongoing recruitment efforts are underway to hire temporary staff for COVID to replace redeployed staff.  HR and Operations are reviewing hours of work, schedule rotations and staffing levels to determine where adjustments can be made to align with staff preference.</t>
  </si>
  <si>
    <t>The exceptional demands of the COVID-19 pandemic have lessened, and MLHU remains committed to employee health and wellness through numerous supportive initiatives: updated Provisional Plan, ongoing recruitment at all levels, Be Well, EFAP, Town Hall  updates,  etc.</t>
  </si>
  <si>
    <t>Effective</t>
  </si>
  <si>
    <t>Minor Risk</t>
  </si>
  <si>
    <t xml:space="preserve">CEO
</t>
  </si>
  <si>
    <t>High demand for limited pool of public health professionals</t>
  </si>
  <si>
    <t>Implementation of advanced hiring by posting full-time roles for some of the temporary funding based positions based upon projected attrition in order to attract external candidates. Hiring of student PHNs and PHIs following their practicums under a temporary licence. Posting for general public health professional roles to build a pool of qualified candidates for when positions are available.</t>
  </si>
  <si>
    <t>Recruitment for temporary positions has decreased, and many permanent positions have been successfully filled.  If additional COVID-19 activities are required in the fall, such as expanded vaccination, recruitment of temporary staff will yet again be a challenge.</t>
  </si>
  <si>
    <t>CEO</t>
  </si>
  <si>
    <t xml:space="preserve">Ministry is funding at 2019 levels and caps on City/County contributions will increase financial strain and the Health Unit's ability to generate a balanced budget while absorbing record inflationary adjustments.
Ministry has announced a fixed 1.0% annual funding increase from 2023 to 2026 and discontinued funding for COVID-19 and School Focused Nurses Initiative.  This 1.0% annual increase will not offset annual inflationary pressures.
</t>
  </si>
  <si>
    <t>Increase Municipal contributions by 3% annually.  Continue to lobby the Ministry for additional funding.  Encourage the Ministry to provide reimbursement for COVID-19 administered vaccines.  Possible re-structuring and direct impact to services delivered.</t>
  </si>
  <si>
    <t>The City of London and County of Middlesex have been informed of the 3% increase to funding which was well received.  COVID-19 funding has been approved by the Ministry, that coupledd with restructuring has alleviated some pressure on 2024.</t>
  </si>
  <si>
    <t>Partly Effective</t>
  </si>
  <si>
    <t>Moderate Risk</t>
  </si>
  <si>
    <t xml:space="preserve">There is the potential for rapid turnover on the Board of Health, including Chair/Vice-Chair roles as a result of the 2022 provincial and municipal elections. Turnover at the municipal level may drive a change in the key relationships we establish in the community. Changes at the provincial level can lead to potential changes in policy direction. </t>
  </si>
  <si>
    <t xml:space="preserve">Advocating to the Ministry for longer appointment of provincial representatives and focusing on updated Board Orientation plans. </t>
  </si>
  <si>
    <t>Notice of reappointment of 2 provincial members of the board have been received. The third provincial appointee has declared interest in reappointment which will go to the BOH for endorsement in Q3. There remain 2 additional vacancies on the BOH and advocacy continues to Secretariat.</t>
  </si>
  <si>
    <t xml:space="preserve">The potential for cyber-attack to occur, including phishing scams.  </t>
  </si>
  <si>
    <t>Cyber security training has been developed and rolled out to all employees.  Modules address cyber threats - ransomware, phishing scams, etc.</t>
  </si>
  <si>
    <t xml:space="preserve">Completion of all 4 training modules in mandatory for all staff. Regular reminders are issued to staff to complete training. 
Upgrade to new cyber security software. 
Staff are currently completing module 3 of 4. All training should be done by end of year as scheduled. Follow-up notifications are routinely sent out to staff and escalated if necessary. </t>
  </si>
  <si>
    <t>June 30, 2022</t>
  </si>
  <si>
    <t>The return of Public Health Modernization to the province's agenda as a result of the Provincial election and the uncertainty it will have on the structure and future of public health in Ontario. In August 2023 local Public Health agencies were encouraged to explore merger opportunities.</t>
  </si>
  <si>
    <t>MLHU will strive to mitigate this risk by preparing Board members to be engaged in conversation with provincial leadership, demonstrating high-quality integration and partnership with local and regional partners such as Ontario Health Team and Ontario Health West leadership, as well as developing a communication plan with staff that ensures that they are not distracted from their core public health work. MLHU is optimally positioned from a population/catchement perspective - we serve ~500,000 and growing.</t>
  </si>
  <si>
    <t>Staff continue to engage with aLPHa and COMOH to seek clarity and endorse the role of a strengthened public health sector. The MOH and CEO will be reviewing local opportunities to show the importance of local public health work. MOH and CEO continue to engage partner agencies and Ministry to better understand associated threats/opportunities with respect to modernization/merger. Surrounding jurisdictions have shown no interest in merging with MLHU.</t>
  </si>
  <si>
    <t>Not able to rate</t>
  </si>
  <si>
    <t>Significant Risk</t>
  </si>
  <si>
    <t>CEO
MOH</t>
  </si>
  <si>
    <t>Legal/Compliance</t>
  </si>
  <si>
    <t xml:space="preserve">Class Action Suit against long term care homes (LTCH) leads to a claim brought against MLHU in regards to direction provided to the long term care homes during the COVID-19 pandemic response. </t>
  </si>
  <si>
    <t xml:space="preserve">Enter into a tolling agreement with the LTCH to minimize the legal costs of being named in the claim before the risk of liability is determined. </t>
  </si>
  <si>
    <t>Signed tolling agreement after consultation with legal counsel.  Tolling agreement has been extended 12 months as this action will proceed early 2024.</t>
  </si>
  <si>
    <t>MLHU uses RSA tokens to provide VPN access to various databases and web applications. With decentralized management of RSA tokens, there is potential for management issues including token assignment changes and collection.</t>
  </si>
  <si>
    <t>Token management is to be centralized by the MLHU IT team with policies and processes in place to ensure that tokens and associated software access it tracked throughout onboarding, staff role changes, and termination.</t>
  </si>
  <si>
    <t>Risk has been reduced through enhanced internal asset management practices.  IT team receiving additional training in support of lead role for future token management.</t>
  </si>
  <si>
    <t>Constrained funding with increased inflation will make it difficult to maintain the current level of service.</t>
  </si>
  <si>
    <t>Timely reporting will aid in strategic decision making.  Multi-year budgeting provides insight into the next three years.</t>
  </si>
  <si>
    <t>Monthly and quarterly reporting.
Multi-year budgeting.</t>
  </si>
  <si>
    <t>June 2023:  We still have not received our approved funding from the Ministry.</t>
  </si>
  <si>
    <t>Funding specific to COVID-19 and mitigation.</t>
  </si>
  <si>
    <t>Mitigation funding will likely be offset through the municipalities on a 84/16 split (London/Strathroy).
COVID19 - both the program resources and funding are uncertain.</t>
  </si>
  <si>
    <t>Preliminary discussions have already taken place with both London and Strathroy to illustrate the potential impact.</t>
  </si>
  <si>
    <t>Difficulty attracting and retaining Knowledge Workers in public health due to lower salary in comparison to other Health Units and comparable roles in the market.  The compensation for these unionized positions is dictated by the CUPE collective agreement and joint job evaluation process.  There has been high turnover in these positions, with most employees citing compensation as a key factor.</t>
  </si>
  <si>
    <t>CUPE job evaluation process allows for reconsideration of job evaluation ratings to ensure proper salary band placement and ensuring internal consistency across the organization. 
Salary comparisons with other comparable health units occurs during negotiaitons to ensure union salary increases keep MLHU aligned to other health units.</t>
  </si>
  <si>
    <t xml:space="preserve">Review and updating of position descriptions for knowledge workers began in 2022.  Job reconsiderations have been completed for roles that have had substantial changes since the last evaluation, with some resulting in a upward movement in band placement. </t>
  </si>
  <si>
    <t>Ceridian is not providing MFA (Multi-factor Authentication) at this time for for current or past employees. This missing functionality should be applied for financial information.</t>
  </si>
  <si>
    <t>Password complexity and reset criteria is providing protection at this time.</t>
  </si>
  <si>
    <t xml:space="preserve">Work has begun with vendor to identify options for current staff however Ceridian has said that it does not have an path for past employees to take advantage of MFA options.  We will continue to work with this Vendor to find a solution. </t>
  </si>
  <si>
    <t>RISK CHARTS</t>
  </si>
  <si>
    <t>Summary Tables and Charts:</t>
  </si>
  <si>
    <t>Risk Response Tactic</t>
  </si>
  <si>
    <t>Total</t>
  </si>
  <si>
    <t>Risk Priority</t>
  </si>
  <si>
    <t>Count</t>
  </si>
  <si>
    <t>Percent</t>
  </si>
  <si>
    <t>High</t>
  </si>
  <si>
    <t>Medium</t>
  </si>
  <si>
    <t>Low</t>
  </si>
  <si>
    <t>Note that the charts are based on the subtotals and exclude risks that were "Not Assessed (NA)", except Risk Priority</t>
  </si>
  <si>
    <t>Other Summary Information:</t>
  </si>
  <si>
    <t>Probability Summary</t>
  </si>
  <si>
    <t>Impact Summary</t>
  </si>
  <si>
    <t>Score</t>
  </si>
  <si>
    <t>Rank</t>
  </si>
  <si>
    <t>Very unlikely to occur (Remote)</t>
  </si>
  <si>
    <t>1) Negligible</t>
  </si>
  <si>
    <t>Unlikely to occur (Unlikely)</t>
  </si>
  <si>
    <t>2) Minor</t>
  </si>
  <si>
    <t>Even change of occurring (Possible)</t>
  </si>
  <si>
    <t>3) Moderate</t>
  </si>
  <si>
    <t>Likely to occur (Likely)</t>
  </si>
  <si>
    <t>4) Serious</t>
  </si>
  <si>
    <t>Very likely to occur (Expected)</t>
  </si>
  <si>
    <t>5) Critical</t>
  </si>
  <si>
    <t>Status Updates</t>
  </si>
  <si>
    <t>Residual Risk Trending</t>
  </si>
  <si>
    <t>Dec</t>
  </si>
  <si>
    <t>Decrease</t>
  </si>
  <si>
    <t>NC</t>
  </si>
  <si>
    <t>No Change</t>
  </si>
  <si>
    <t>Inc</t>
  </si>
  <si>
    <t>Increase</t>
  </si>
  <si>
    <t>Subtotal</t>
  </si>
  <si>
    <t>Not Assessed (NA)</t>
  </si>
  <si>
    <t>Note that the chart is based on the subtotal and exclude risks that were "Not Assessed (NA)"</t>
  </si>
  <si>
    <t>RISK SCALES</t>
  </si>
  <si>
    <t>Risk Rating Scale:</t>
  </si>
  <si>
    <t>VALUE</t>
  </si>
  <si>
    <t>LIKELIHOOD</t>
  </si>
  <si>
    <t>IMPACT</t>
  </si>
  <si>
    <t>SCALE</t>
  </si>
  <si>
    <t>Unlikely to occur</t>
  </si>
  <si>
    <t>Negligible Impact</t>
  </si>
  <si>
    <t>Very Low</t>
  </si>
  <si>
    <t>May occur occasionally</t>
  </si>
  <si>
    <t>Minor impact on time, cost or quality</t>
  </si>
  <si>
    <t>Is as likely as not to occur</t>
  </si>
  <si>
    <t>Notable impact on time, cost or quality</t>
  </si>
  <si>
    <t>Is likely to occur</t>
  </si>
  <si>
    <t>Substantial impact on time, cost or quality</t>
  </si>
  <si>
    <t>Is almost certain to occur</t>
  </si>
  <si>
    <t>Threatens the success of the project</t>
  </si>
  <si>
    <t>Very High</t>
  </si>
  <si>
    <t xml:space="preserve">Current Strength of Controls Scale: </t>
  </si>
  <si>
    <t>SCORE</t>
  </si>
  <si>
    <t>RANK</t>
  </si>
  <si>
    <t>PRESENSE OF CONTROL</t>
  </si>
  <si>
    <t>EFFECTIVENESS</t>
  </si>
  <si>
    <t>RESIDUAL RISK</t>
  </si>
  <si>
    <t>There are no controls in place to assign a rating</t>
  </si>
  <si>
    <t>Significant</t>
  </si>
  <si>
    <t>Very ineffective (Virtually no controls)</t>
  </si>
  <si>
    <t>Very few, if any, controls are in place</t>
  </si>
  <si>
    <t>Controls are ineffective at mitigating the risk</t>
  </si>
  <si>
    <t>Ineffective (Low control effectiveness)</t>
  </si>
  <si>
    <t>Limited controls are in place</t>
  </si>
  <si>
    <t>Only a limited number of the controls are effective</t>
  </si>
  <si>
    <t>Moderate</t>
  </si>
  <si>
    <t>Partly effective (Moderate control effectiveness)</t>
  </si>
  <si>
    <t>A moderate number of controls are in place</t>
  </si>
  <si>
    <t>The controls are adequate at mitigating part of the risk</t>
  </si>
  <si>
    <t>Effective (High control effectiveness)</t>
  </si>
  <si>
    <t>The majority of controls are in place</t>
  </si>
  <si>
    <t>The controls mitigate the majority of the risk</t>
  </si>
  <si>
    <t>Minor</t>
  </si>
  <si>
    <t>Very effective (Very high control effectiveness)</t>
  </si>
  <si>
    <t>Nearly all of the required controls are in place</t>
  </si>
  <si>
    <t>The controls are effective at mitigating the risk</t>
  </si>
  <si>
    <t>Residual Risk:</t>
  </si>
  <si>
    <t>DESCRIPTION</t>
  </si>
  <si>
    <t xml:space="preserve">Represents the highest residual risk exposure as the assessed level of risk control effectiveness is insufficient for the level of risk. Management should consider improving risk control plans for these risks. </t>
  </si>
  <si>
    <t>Represents additional residual risk exposure that could be investigated further as the assessed risk control effectiveness is not propitiate with the level of risk. Control plans should be documented and reviewed or appropriateness.</t>
  </si>
  <si>
    <t xml:space="preserve">Areas where the risk control effectiveness is proportionate with the level of risk. </t>
  </si>
  <si>
    <t>Strength of Controls</t>
  </si>
  <si>
    <t xml:space="preserve">Residual Risk </t>
  </si>
  <si>
    <t>Environment</t>
  </si>
  <si>
    <t>Very Ineffective</t>
  </si>
  <si>
    <t>Ineffective</t>
  </si>
  <si>
    <t>Very Effective</t>
  </si>
  <si>
    <t>Operational/Service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</si>
</sst>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ont>
    <font>
      <sz val="10"/>
      <name val="Arial"/>
      <family val="2"/>
    </font>
    <font>
      <sz val="8"/>
      <name val="Arial"/>
      <family val="2"/>
    </font>
    <font>
      <b/>
      <sz val="11"/>
      <name val="Arial"/>
      <family val="2"/>
    </font>
    <font>
      <sz val="8"/>
      <name val="Arial"/>
      <family val="2"/>
    </font>
    <font>
      <sz val="8"/>
      <color indexed="81"/>
      <name val="Tahoma"/>
      <family val="2"/>
    </font>
    <font>
      <b/>
      <sz val="8"/>
      <color indexed="81"/>
      <name val="Tahoma"/>
      <family val="2"/>
    </font>
    <font>
      <b/>
      <sz val="16"/>
      <name val="Arial"/>
      <family val="2"/>
    </font>
    <font>
      <sz val="10"/>
      <name val="Arial"/>
      <family val="2"/>
    </font>
    <font>
      <b/>
      <sz val="10"/>
      <name val="Arial"/>
      <family val="2"/>
    </font>
    <font>
      <b/>
      <sz val="18"/>
      <name val="Arial"/>
      <family val="2"/>
    </font>
    <font>
      <i/>
      <sz val="10"/>
      <color indexed="23"/>
      <name val="Arial"/>
      <family val="2"/>
    </font>
    <font>
      <b/>
      <sz val="14"/>
      <name val="Arial"/>
      <family val="2"/>
    </font>
    <font>
      <sz val="11"/>
      <name val="Arial"/>
      <family val="2"/>
    </font>
    <font>
      <b/>
      <sz val="14"/>
      <color indexed="8"/>
      <name val="Arial"/>
      <family val="2"/>
    </font>
    <font>
      <b/>
      <sz val="12"/>
      <color indexed="12"/>
      <name val="Arial"/>
      <family val="2"/>
    </font>
    <font>
      <b/>
      <i/>
      <sz val="12"/>
      <color indexed="12"/>
      <name val="Arial"/>
      <family val="2"/>
    </font>
    <font>
      <sz val="16"/>
      <name val="Arial"/>
      <family val="2"/>
    </font>
    <font>
      <i/>
      <sz val="10"/>
      <name val="Arial"/>
      <family val="2"/>
    </font>
    <font>
      <i/>
      <sz val="8"/>
      <color indexed="81"/>
      <name val="Tahoma"/>
      <family val="2"/>
    </font>
    <font>
      <sz val="10"/>
      <name val="Arial"/>
      <family val="2"/>
    </font>
    <font>
      <b/>
      <sz val="12"/>
      <name val="Calibri"/>
      <family val="2"/>
    </font>
    <font>
      <sz val="12"/>
      <name val="Arial"/>
      <family val="2"/>
    </font>
    <font>
      <sz val="18"/>
      <name val="Arial"/>
      <family val="2"/>
    </font>
    <font>
      <b/>
      <sz val="26"/>
      <name val="Arial"/>
      <family val="2"/>
    </font>
    <font>
      <sz val="11"/>
      <color theme="1"/>
      <name val="Calibri"/>
      <family val="2"/>
      <scheme val="minor"/>
    </font>
    <font>
      <b/>
      <sz val="10"/>
      <color rgb="FFFF0000"/>
      <name val="Arial"/>
      <family val="2"/>
    </font>
    <font>
      <b/>
      <sz val="10"/>
      <color theme="4"/>
      <name val="Arial"/>
      <family val="2"/>
    </font>
    <font>
      <sz val="10"/>
      <color theme="1"/>
      <name val="Arial"/>
      <family val="2"/>
    </font>
    <font>
      <b/>
      <sz val="14"/>
      <color rgb="FF0000FF"/>
      <name val="Arial"/>
      <family val="2"/>
    </font>
    <font>
      <sz val="11"/>
      <color theme="1"/>
      <name val="Arial"/>
      <family val="2"/>
    </font>
    <font>
      <b/>
      <sz val="10"/>
      <color theme="1"/>
      <name val="Arial"/>
      <family val="2"/>
    </font>
    <font>
      <b/>
      <sz val="10"/>
      <color theme="0"/>
      <name val="Arial"/>
      <family val="2"/>
    </font>
    <font>
      <b/>
      <sz val="12"/>
      <color rgb="FF000000"/>
      <name val="Calibri"/>
      <family val="2"/>
    </font>
    <font>
      <b/>
      <sz val="12"/>
      <color theme="0"/>
      <name val="Calibri"/>
      <family val="2"/>
    </font>
    <font>
      <b/>
      <sz val="10"/>
      <name val="Arial"/>
    </font>
  </fonts>
  <fills count="3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rgb="FF00B050"/>
        <bgColor indexed="64"/>
      </patternFill>
    </fill>
    <fill>
      <patternFill patternType="solid">
        <fgColor rgb="FFCCFFFF"/>
        <bgColor indexed="64"/>
      </patternFill>
    </fill>
    <fill>
      <patternFill patternType="solid">
        <fgColor rgb="FFFFC1C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1CD49"/>
        <bgColor indexed="64"/>
      </patternFill>
    </fill>
    <fill>
      <patternFill patternType="solid">
        <fgColor theme="3"/>
        <bgColor indexed="64"/>
      </patternFill>
    </fill>
    <fill>
      <patternFill patternType="solid">
        <fgColor theme="3" tint="0.79998168889431442"/>
        <bgColor indexed="64"/>
      </patternFill>
    </fill>
    <fill>
      <patternFill patternType="solid">
        <fgColor rgb="FF90EE86"/>
        <bgColor indexed="64"/>
      </patternFill>
    </fill>
    <fill>
      <patternFill patternType="solid">
        <fgColor rgb="FF08F8E7"/>
        <bgColor indexed="64"/>
      </patternFill>
    </fill>
    <fill>
      <patternFill patternType="solid">
        <fgColor rgb="FF7030A0"/>
        <bgColor indexed="64"/>
      </patternFill>
    </fill>
    <fill>
      <patternFill patternType="solid">
        <fgColor rgb="FFF3197C"/>
        <bgColor indexed="64"/>
      </patternFill>
    </fill>
    <fill>
      <patternFill patternType="solid">
        <fgColor rgb="FF2203DF"/>
        <bgColor indexed="64"/>
      </patternFill>
    </fill>
    <fill>
      <patternFill patternType="solid">
        <fgColor rgb="FF63F834"/>
        <bgColor indexed="64"/>
      </patternFill>
    </fill>
    <fill>
      <patternFill patternType="solid">
        <fgColor theme="5" tint="0.59999389629810485"/>
        <bgColor indexed="64"/>
      </patternFill>
    </fill>
    <fill>
      <patternFill patternType="solid">
        <fgColor rgb="FFBFE74F"/>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92D050"/>
        <bgColor indexed="64"/>
      </patternFill>
    </fill>
    <fill>
      <patternFill patternType="solid">
        <fgColor rgb="FFFFFFFF"/>
        <bgColor indexed="64"/>
      </patternFill>
    </fill>
    <fill>
      <patternFill patternType="solid">
        <fgColor rgb="FF80808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s>
  <cellStyleXfs count="5">
    <xf numFmtId="0" fontId="0" fillId="0" borderId="0"/>
    <xf numFmtId="0" fontId="8" fillId="0" borderId="0"/>
    <xf numFmtId="0" fontId="25" fillId="0" borderId="0"/>
    <xf numFmtId="9" fontId="1" fillId="0" borderId="0" applyFont="0" applyFill="0" applyBorder="0" applyAlignment="0" applyProtection="0"/>
    <xf numFmtId="9" fontId="8" fillId="0" borderId="0" applyFont="0" applyFill="0" applyBorder="0" applyAlignment="0" applyProtection="0"/>
  </cellStyleXfs>
  <cellXfs count="332">
    <xf numFmtId="0" fontId="0" fillId="0" borderId="0" xfId="0"/>
    <xf numFmtId="0" fontId="9" fillId="0" borderId="1" xfId="0" applyFont="1" applyBorder="1" applyAlignment="1" applyProtection="1">
      <alignment horizontal="center" vertical="top" wrapText="1"/>
      <protection locked="0"/>
    </xf>
    <xf numFmtId="0" fontId="8" fillId="0" borderId="0" xfId="0" applyFont="1" applyProtection="1">
      <protection locked="0"/>
    </xf>
    <xf numFmtId="0" fontId="0" fillId="0" borderId="0" xfId="0" applyProtection="1">
      <protection locked="0"/>
    </xf>
    <xf numFmtId="0" fontId="9" fillId="0" borderId="0" xfId="0" applyFont="1" applyAlignment="1" applyProtection="1">
      <alignment horizontal="center"/>
      <protection locked="0"/>
    </xf>
    <xf numFmtId="49" fontId="0" fillId="0" borderId="0" xfId="0" applyNumberFormat="1" applyProtection="1">
      <protection locked="0"/>
    </xf>
    <xf numFmtId="0" fontId="2" fillId="0" borderId="0" xfId="0" applyFont="1" applyProtection="1">
      <protection locked="0"/>
    </xf>
    <xf numFmtId="49" fontId="2" fillId="0" borderId="0" xfId="0" applyNumberFormat="1" applyFont="1" applyProtection="1">
      <protection locked="0"/>
    </xf>
    <xf numFmtId="0" fontId="9" fillId="0" borderId="3" xfId="0" applyFont="1" applyBorder="1" applyAlignment="1" applyProtection="1">
      <alignment horizontal="center" vertical="top" wrapText="1"/>
      <protection locked="0"/>
    </xf>
    <xf numFmtId="0" fontId="26" fillId="0" borderId="0" xfId="0" applyFont="1" applyAlignment="1" applyProtection="1">
      <alignment horizontal="left" vertical="top"/>
      <protection locked="0"/>
    </xf>
    <xf numFmtId="0" fontId="27" fillId="0" borderId="0" xfId="0" applyFont="1" applyAlignment="1" applyProtection="1">
      <alignment horizontal="left" vertical="top"/>
      <protection locked="0"/>
    </xf>
    <xf numFmtId="0" fontId="26"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0" fillId="0" borderId="0" xfId="0" applyAlignment="1" applyProtection="1">
      <alignment wrapText="1"/>
      <protection locked="0"/>
    </xf>
    <xf numFmtId="0" fontId="17" fillId="0" borderId="0" xfId="0" applyFont="1" applyAlignment="1" applyProtection="1">
      <alignment wrapText="1"/>
      <protection locked="0"/>
    </xf>
    <xf numFmtId="0" fontId="17" fillId="0" borderId="0" xfId="0" applyFont="1" applyProtection="1">
      <protection locked="0"/>
    </xf>
    <xf numFmtId="0" fontId="9" fillId="0" borderId="5" xfId="0" applyFont="1" applyBorder="1" applyAlignment="1" applyProtection="1">
      <alignment wrapText="1"/>
      <protection locked="0"/>
    </xf>
    <xf numFmtId="0" fontId="9" fillId="0" borderId="6"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protection locked="0"/>
    </xf>
    <xf numFmtId="49" fontId="0" fillId="0" borderId="0" xfId="0" applyNumberFormat="1" applyAlignment="1" applyProtection="1">
      <alignment horizontal="right"/>
      <protection locked="0"/>
    </xf>
    <xf numFmtId="0" fontId="13"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9" fontId="0" fillId="0" borderId="12" xfId="3" applyFont="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9" fontId="9" fillId="5" borderId="13" xfId="3" applyFont="1" applyFill="1" applyBorder="1" applyAlignment="1" applyProtection="1">
      <alignment horizontal="center" vertical="center"/>
      <protection locked="0"/>
    </xf>
    <xf numFmtId="9" fontId="9" fillId="5" borderId="12" xfId="3" applyFont="1" applyFill="1" applyBorder="1" applyAlignment="1" applyProtection="1">
      <alignment horizontal="center" vertical="center"/>
      <protection locked="0"/>
    </xf>
    <xf numFmtId="9" fontId="9" fillId="5" borderId="10" xfId="3" applyFont="1" applyFill="1" applyBorder="1" applyAlignment="1" applyProtection="1">
      <alignment horizontal="center" vertical="center"/>
      <protection locked="0"/>
    </xf>
    <xf numFmtId="0" fontId="0" fillId="0" borderId="0" xfId="0"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9" fillId="0" borderId="0" xfId="0" applyFont="1" applyAlignment="1" applyProtection="1">
      <alignment horizontal="left" vertical="top"/>
      <protection locked="0"/>
    </xf>
    <xf numFmtId="0" fontId="9" fillId="5" borderId="7" xfId="0" applyFont="1" applyFill="1" applyBorder="1" applyAlignment="1" applyProtection="1">
      <alignment horizontal="center" vertical="center"/>
      <protection locked="0"/>
    </xf>
    <xf numFmtId="0" fontId="9" fillId="5" borderId="13"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5" borderId="14" xfId="0" applyFont="1" applyFill="1" applyBorder="1" applyAlignment="1" applyProtection="1">
      <alignment horizontal="center" vertical="center"/>
      <protection locked="0"/>
    </xf>
    <xf numFmtId="0" fontId="9" fillId="0" borderId="7"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6" borderId="7" xfId="0" applyFont="1" applyFill="1" applyBorder="1" applyAlignment="1" applyProtection="1">
      <alignment horizontal="left" vertical="center"/>
      <protection locked="0"/>
    </xf>
    <xf numFmtId="0" fontId="9" fillId="6" borderId="14" xfId="0" applyFont="1" applyFill="1" applyBorder="1" applyAlignment="1" applyProtection="1">
      <alignment vertical="center"/>
      <protection locked="0"/>
    </xf>
    <xf numFmtId="0" fontId="9" fillId="6" borderId="13" xfId="0" applyFont="1" applyFill="1" applyBorder="1" applyAlignment="1" applyProtection="1">
      <alignment vertical="center"/>
      <protection locked="0"/>
    </xf>
    <xf numFmtId="0" fontId="9" fillId="7" borderId="11" xfId="0" applyFont="1" applyFill="1" applyBorder="1" applyAlignment="1" applyProtection="1">
      <alignment horizontal="left" vertical="center"/>
      <protection locked="0"/>
    </xf>
    <xf numFmtId="0" fontId="9" fillId="7" borderId="0" xfId="0" applyFont="1" applyFill="1" applyAlignment="1" applyProtection="1">
      <alignment vertical="center"/>
      <protection locked="0"/>
    </xf>
    <xf numFmtId="0" fontId="9" fillId="7" borderId="12" xfId="0" applyFont="1" applyFill="1" applyBorder="1" applyAlignment="1" applyProtection="1">
      <alignment vertical="center"/>
      <protection locked="0"/>
    </xf>
    <xf numFmtId="0" fontId="9" fillId="8" borderId="11" xfId="0" applyFont="1" applyFill="1" applyBorder="1" applyAlignment="1" applyProtection="1">
      <alignment horizontal="left" vertical="center"/>
      <protection locked="0"/>
    </xf>
    <xf numFmtId="0" fontId="9" fillId="8" borderId="0" xfId="0" applyFont="1" applyFill="1" applyAlignment="1" applyProtection="1">
      <alignment vertical="center"/>
      <protection locked="0"/>
    </xf>
    <xf numFmtId="0" fontId="9" fillId="8" borderId="12" xfId="0" applyFont="1" applyFill="1" applyBorder="1" applyAlignment="1" applyProtection="1">
      <alignment vertical="center"/>
      <protection locked="0"/>
    </xf>
    <xf numFmtId="0" fontId="9" fillId="9" borderId="0" xfId="0" applyFont="1" applyFill="1" applyAlignment="1" applyProtection="1">
      <alignment vertical="center"/>
      <protection locked="0"/>
    </xf>
    <xf numFmtId="0" fontId="9" fillId="9" borderId="12" xfId="0" applyFont="1" applyFill="1" applyBorder="1" applyAlignment="1" applyProtection="1">
      <alignment vertical="center"/>
      <protection locked="0"/>
    </xf>
    <xf numFmtId="0" fontId="9" fillId="10" borderId="15" xfId="0" applyFont="1" applyFill="1" applyBorder="1" applyAlignment="1" applyProtection="1">
      <alignment horizontal="left" vertical="center"/>
      <protection locked="0"/>
    </xf>
    <xf numFmtId="0" fontId="9" fillId="10" borderId="16" xfId="0" applyFont="1" applyFill="1" applyBorder="1" applyAlignment="1" applyProtection="1">
      <alignment vertical="center"/>
      <protection locked="0"/>
    </xf>
    <xf numFmtId="0" fontId="9" fillId="10" borderId="17" xfId="0" applyFont="1" applyFill="1" applyBorder="1" applyAlignment="1" applyProtection="1">
      <alignment vertical="center"/>
      <protection locked="0"/>
    </xf>
    <xf numFmtId="0" fontId="28" fillId="0" borderId="0" xfId="0" applyFont="1"/>
    <xf numFmtId="0" fontId="28" fillId="0" borderId="0" xfId="0" applyFont="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0" fillId="10" borderId="1" xfId="0" applyFill="1" applyBorder="1" applyProtection="1">
      <protection locked="0"/>
    </xf>
    <xf numFmtId="0" fontId="0" fillId="9" borderId="1" xfId="0" applyFill="1" applyBorder="1" applyProtection="1">
      <protection locked="0"/>
    </xf>
    <xf numFmtId="0" fontId="0" fillId="6" borderId="1" xfId="0" applyFill="1" applyBorder="1" applyProtection="1">
      <protection locked="0"/>
    </xf>
    <xf numFmtId="0" fontId="9" fillId="0" borderId="7" xfId="0" applyFont="1" applyBorder="1" applyProtection="1">
      <protection locked="0"/>
    </xf>
    <xf numFmtId="0" fontId="0" fillId="0" borderId="14" xfId="0" applyBorder="1" applyProtection="1">
      <protection locked="0"/>
    </xf>
    <xf numFmtId="0" fontId="0" fillId="0" borderId="13" xfId="0" applyBorder="1" applyProtection="1">
      <protection locked="0"/>
    </xf>
    <xf numFmtId="0" fontId="0" fillId="0" borderId="11" xfId="0" applyBorder="1" applyProtection="1">
      <protection locked="0"/>
    </xf>
    <xf numFmtId="0" fontId="15" fillId="0" borderId="0" xfId="0" applyFont="1" applyProtection="1">
      <protection locked="0"/>
    </xf>
    <xf numFmtId="0" fontId="0" fillId="0" borderId="12"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9" fillId="0" borderId="0" xfId="0" applyFont="1"/>
    <xf numFmtId="0" fontId="0" fillId="0" borderId="7" xfId="0" applyBorder="1" applyProtection="1">
      <protection locked="0"/>
    </xf>
    <xf numFmtId="0" fontId="9" fillId="0" borderId="0" xfId="0" applyFont="1" applyProtection="1">
      <protection locked="0"/>
    </xf>
    <xf numFmtId="9" fontId="9" fillId="11" borderId="10" xfId="3" applyFont="1" applyFill="1" applyBorder="1" applyAlignment="1" applyProtection="1">
      <alignment horizontal="center" vertical="center"/>
      <protection locked="0"/>
    </xf>
    <xf numFmtId="0" fontId="18" fillId="0" borderId="0" xfId="0" applyFont="1" applyProtection="1">
      <protection locked="0"/>
    </xf>
    <xf numFmtId="0" fontId="3" fillId="0" borderId="19" xfId="0" applyFont="1" applyBorder="1" applyAlignment="1" applyProtection="1">
      <alignment horizontal="right" wrapText="1"/>
      <protection locked="0"/>
    </xf>
    <xf numFmtId="0" fontId="13" fillId="0" borderId="8" xfId="0" applyFont="1" applyBorder="1" applyAlignment="1" applyProtection="1">
      <alignment horizontal="right" vertical="top" wrapText="1"/>
      <protection locked="0"/>
    </xf>
    <xf numFmtId="49" fontId="29" fillId="3" borderId="20" xfId="0" applyNumberFormat="1" applyFont="1" applyFill="1" applyBorder="1" applyAlignment="1" applyProtection="1">
      <alignment horizontal="center" vertical="center" wrapText="1"/>
      <protection locked="0"/>
    </xf>
    <xf numFmtId="49" fontId="29" fillId="10" borderId="20" xfId="0" applyNumberFormat="1" applyFont="1" applyFill="1" applyBorder="1" applyAlignment="1" applyProtection="1">
      <alignment horizontal="center" vertical="center" wrapText="1"/>
      <protection locked="0"/>
    </xf>
    <xf numFmtId="49" fontId="29" fillId="3" borderId="8" xfId="0" applyNumberFormat="1" applyFont="1" applyFill="1" applyBorder="1" applyAlignment="1" applyProtection="1">
      <alignment horizontal="center" vertical="center" wrapText="1"/>
      <protection locked="0"/>
    </xf>
    <xf numFmtId="49" fontId="29" fillId="10" borderId="8" xfId="0" applyNumberFormat="1" applyFont="1" applyFill="1" applyBorder="1" applyAlignment="1" applyProtection="1">
      <alignment horizontal="center" vertical="center" wrapText="1"/>
      <protection locked="0"/>
    </xf>
    <xf numFmtId="49" fontId="29" fillId="9" borderId="8" xfId="0" applyNumberFormat="1" applyFont="1" applyFill="1" applyBorder="1" applyAlignment="1" applyProtection="1">
      <alignment horizontal="center" vertical="center" wrapText="1"/>
      <protection locked="0"/>
    </xf>
    <xf numFmtId="49" fontId="29" fillId="9" borderId="20" xfId="0" applyNumberFormat="1" applyFont="1" applyFill="1" applyBorder="1" applyAlignment="1" applyProtection="1">
      <alignment horizontal="center" vertical="center" wrapText="1"/>
      <protection locked="0"/>
    </xf>
    <xf numFmtId="0" fontId="30" fillId="0" borderId="0" xfId="0" applyFont="1" applyAlignment="1" applyProtection="1">
      <alignment horizontal="left" vertical="top" wrapText="1"/>
      <protection locked="0"/>
    </xf>
    <xf numFmtId="0" fontId="9" fillId="5" borderId="9"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9" borderId="11" xfId="0" applyFont="1" applyFill="1" applyBorder="1" applyAlignment="1" applyProtection="1">
      <alignment horizontal="left" vertical="center"/>
      <protection locked="0"/>
    </xf>
    <xf numFmtId="0" fontId="0" fillId="0" borderId="1" xfId="0" applyBorder="1" applyAlignment="1" applyProtection="1">
      <alignment horizontal="left" vertical="top" wrapText="1"/>
      <protection locked="0"/>
    </xf>
    <xf numFmtId="0" fontId="17" fillId="0" borderId="0" xfId="0" applyFont="1" applyAlignment="1" applyProtection="1">
      <alignment vertical="top" wrapText="1"/>
      <protection locked="0"/>
    </xf>
    <xf numFmtId="0" fontId="0" fillId="0" borderId="0" xfId="0" applyAlignment="1" applyProtection="1">
      <alignment vertical="top" wrapText="1"/>
      <protection locked="0"/>
    </xf>
    <xf numFmtId="0" fontId="7" fillId="0" borderId="0" xfId="0" applyFont="1" applyAlignment="1" applyProtection="1">
      <alignment horizont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center"/>
      <protection locked="0"/>
    </xf>
    <xf numFmtId="0" fontId="28" fillId="13" borderId="3" xfId="0" applyFont="1" applyFill="1" applyBorder="1" applyAlignment="1" applyProtection="1">
      <alignment horizontal="left" vertical="top" wrapText="1"/>
      <protection locked="0"/>
    </xf>
    <xf numFmtId="0" fontId="28" fillId="13" borderId="4" xfId="0" applyFont="1" applyFill="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49" fontId="29" fillId="14" borderId="8" xfId="0" applyNumberFormat="1" applyFont="1" applyFill="1" applyBorder="1" applyAlignment="1" applyProtection="1">
      <alignment horizontal="center" vertical="center" wrapText="1"/>
      <protection locked="0"/>
    </xf>
    <xf numFmtId="0" fontId="0" fillId="0" borderId="17" xfId="0" applyBorder="1" applyAlignment="1">
      <alignment vertical="top"/>
    </xf>
    <xf numFmtId="0" fontId="9" fillId="0" borderId="0" xfId="0" applyFont="1" applyAlignment="1" applyProtection="1">
      <alignment vertical="top" wrapText="1"/>
      <protection locked="0"/>
    </xf>
    <xf numFmtId="0" fontId="31" fillId="0" borderId="0" xfId="0" applyFont="1" applyAlignment="1">
      <alignment vertical="top"/>
    </xf>
    <xf numFmtId="0" fontId="9" fillId="0" borderId="8" xfId="0" applyFont="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0" fontId="3" fillId="15" borderId="26" xfId="0" applyFont="1" applyFill="1" applyBorder="1" applyAlignment="1" applyProtection="1">
      <alignment horizontal="center" vertical="center" wrapText="1"/>
      <protection locked="0"/>
    </xf>
    <xf numFmtId="0" fontId="3" fillId="15" borderId="27" xfId="0" applyFont="1" applyFill="1" applyBorder="1" applyAlignment="1" applyProtection="1">
      <alignment horizontal="center" vertical="center" wrapText="1"/>
      <protection locked="0"/>
    </xf>
    <xf numFmtId="0" fontId="3" fillId="15" borderId="28" xfId="0" applyFont="1" applyFill="1" applyBorder="1" applyAlignment="1" applyProtection="1">
      <alignment horizontal="center" vertical="center" wrapText="1"/>
      <protection locked="0"/>
    </xf>
    <xf numFmtId="0" fontId="3" fillId="16" borderId="26" xfId="0" applyFont="1" applyFill="1" applyBorder="1" applyAlignment="1" applyProtection="1">
      <alignment horizontal="center" vertical="center" wrapText="1"/>
      <protection locked="0"/>
    </xf>
    <xf numFmtId="0" fontId="3" fillId="16" borderId="29" xfId="0" applyFont="1" applyFill="1" applyBorder="1" applyAlignment="1" applyProtection="1">
      <alignment horizontal="center" vertical="center" wrapText="1"/>
      <protection locked="0"/>
    </xf>
    <xf numFmtId="0" fontId="3" fillId="16" borderId="27" xfId="0" applyFont="1" applyFill="1" applyBorder="1" applyAlignment="1" applyProtection="1">
      <alignment horizontal="center" vertical="center" wrapText="1"/>
      <protection locked="0"/>
    </xf>
    <xf numFmtId="0" fontId="3" fillId="16" borderId="28" xfId="0" applyFont="1" applyFill="1" applyBorder="1" applyAlignment="1" applyProtection="1">
      <alignment horizontal="center" vertical="center" wrapText="1"/>
      <protection locked="0"/>
    </xf>
    <xf numFmtId="0" fontId="3" fillId="17" borderId="29" xfId="0" applyFont="1" applyFill="1" applyBorder="1" applyAlignment="1" applyProtection="1">
      <alignment horizontal="center" vertical="center" wrapText="1"/>
      <protection locked="0"/>
    </xf>
    <xf numFmtId="0" fontId="3" fillId="18" borderId="29" xfId="0" applyFont="1" applyFill="1" applyBorder="1" applyAlignment="1" applyProtection="1">
      <alignment horizontal="center" vertical="center" wrapText="1"/>
      <protection locked="0"/>
    </xf>
    <xf numFmtId="0" fontId="32" fillId="11" borderId="30" xfId="0" applyFont="1" applyFill="1" applyBorder="1" applyAlignment="1" applyProtection="1">
      <alignment horizontal="left" vertical="center" wrapText="1"/>
      <protection locked="0"/>
    </xf>
    <xf numFmtId="0" fontId="32" fillId="11" borderId="9" xfId="0" applyFont="1" applyFill="1" applyBorder="1" applyAlignment="1" applyProtection="1">
      <alignment horizontal="left" vertical="center" wrapText="1"/>
      <protection locked="0"/>
    </xf>
    <xf numFmtId="17" fontId="0" fillId="0" borderId="19" xfId="0" applyNumberFormat="1" applyBorder="1" applyAlignment="1" applyProtection="1">
      <alignment horizontal="center" vertical="top" wrapText="1"/>
      <protection locked="0"/>
    </xf>
    <xf numFmtId="0" fontId="33" fillId="19" borderId="5" xfId="1" applyFont="1" applyFill="1" applyBorder="1" applyAlignment="1">
      <alignment horizontal="center" vertical="top" wrapText="1"/>
    </xf>
    <xf numFmtId="0" fontId="34" fillId="20" borderId="5" xfId="1" applyFont="1" applyFill="1" applyBorder="1" applyAlignment="1">
      <alignment horizontal="center" vertical="top" wrapText="1"/>
    </xf>
    <xf numFmtId="0" fontId="33" fillId="21" borderId="5" xfId="1" applyFont="1" applyFill="1" applyBorder="1" applyAlignment="1">
      <alignment horizontal="center" vertical="top" wrapText="1"/>
    </xf>
    <xf numFmtId="0" fontId="21" fillId="10" borderId="5" xfId="1" applyFont="1" applyFill="1" applyBorder="1" applyAlignment="1">
      <alignment horizontal="center" vertical="top" wrapText="1"/>
    </xf>
    <xf numFmtId="0" fontId="21" fillId="22" borderId="5" xfId="1" applyFont="1" applyFill="1" applyBorder="1" applyAlignment="1">
      <alignment horizontal="center" vertical="top" wrapText="1"/>
    </xf>
    <xf numFmtId="0" fontId="21" fillId="23" borderId="5" xfId="1" applyFont="1" applyFill="1" applyBorder="1" applyAlignment="1">
      <alignment horizontal="center" vertical="top" wrapText="1"/>
    </xf>
    <xf numFmtId="0" fontId="34" fillId="24" borderId="5" xfId="1" applyFont="1" applyFill="1" applyBorder="1" applyAlignment="1">
      <alignment horizontal="center" vertical="top" wrapText="1"/>
    </xf>
    <xf numFmtId="0" fontId="33" fillId="25" borderId="23" xfId="1" applyFont="1" applyFill="1" applyBorder="1" applyAlignment="1">
      <alignment horizontal="center" vertical="top" wrapText="1"/>
    </xf>
    <xf numFmtId="0" fontId="34" fillId="26" borderId="5" xfId="1" applyFont="1" applyFill="1" applyBorder="1" applyAlignment="1">
      <alignment horizontal="center" vertical="top" wrapText="1"/>
    </xf>
    <xf numFmtId="0" fontId="21" fillId="27" borderId="5" xfId="1" applyFont="1" applyFill="1" applyBorder="1" applyAlignment="1">
      <alignment horizontal="center" vertical="top" wrapText="1"/>
    </xf>
    <xf numFmtId="0" fontId="33" fillId="28" borderId="5" xfId="1" applyFont="1" applyFill="1" applyBorder="1" applyAlignment="1">
      <alignment horizontal="center" vertical="top" wrapText="1"/>
    </xf>
    <xf numFmtId="0" fontId="21" fillId="29" borderId="5" xfId="1" applyFont="1" applyFill="1" applyBorder="1" applyAlignment="1">
      <alignment horizontal="center" vertical="top" wrapText="1"/>
    </xf>
    <xf numFmtId="0" fontId="22" fillId="30" borderId="5" xfId="0" applyFont="1" applyFill="1" applyBorder="1" applyAlignment="1">
      <alignment vertical="top"/>
    </xf>
    <xf numFmtId="0" fontId="17" fillId="0" borderId="0" xfId="0" applyFont="1" applyAlignment="1" applyProtection="1">
      <alignment horizontal="left" wrapText="1"/>
      <protection locked="0"/>
    </xf>
    <xf numFmtId="0" fontId="23" fillId="0" borderId="0" xfId="0" applyFont="1" applyAlignment="1" applyProtection="1">
      <alignment horizontal="left" wrapText="1"/>
      <protection locked="0"/>
    </xf>
    <xf numFmtId="0" fontId="20" fillId="0" borderId="0" xfId="0" applyFont="1" applyAlignment="1" applyProtection="1">
      <alignment horizontal="left" wrapText="1"/>
      <protection locked="0"/>
    </xf>
    <xf numFmtId="0" fontId="3" fillId="0" borderId="0" xfId="0" applyFont="1" applyAlignment="1" applyProtection="1">
      <alignment horizontal="left"/>
      <protection locked="0"/>
    </xf>
    <xf numFmtId="0" fontId="0" fillId="0" borderId="0" xfId="0" applyAlignment="1">
      <alignment horizontal="left"/>
    </xf>
    <xf numFmtId="0" fontId="28" fillId="0" borderId="33"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9" fillId="31" borderId="35" xfId="0" applyFont="1" applyFill="1" applyBorder="1" applyAlignment="1" applyProtection="1">
      <alignment horizontal="left" vertical="top" wrapText="1"/>
      <protection locked="0"/>
    </xf>
    <xf numFmtId="0" fontId="9" fillId="31" borderId="36" xfId="0" applyFont="1" applyFill="1" applyBorder="1" applyAlignment="1" applyProtection="1">
      <alignment horizontal="left" vertical="top" wrapText="1"/>
      <protection locked="0"/>
    </xf>
    <xf numFmtId="0" fontId="9" fillId="31" borderId="37" xfId="0" applyFont="1" applyFill="1" applyBorder="1" applyAlignment="1" applyProtection="1">
      <alignment horizontal="left" vertical="top" wrapText="1"/>
      <protection locked="0"/>
    </xf>
    <xf numFmtId="0" fontId="9" fillId="31" borderId="9" xfId="0" applyFont="1" applyFill="1" applyBorder="1" applyAlignment="1" applyProtection="1">
      <alignment horizontal="left" vertical="top" wrapText="1"/>
      <protection locked="0"/>
    </xf>
    <xf numFmtId="0" fontId="9" fillId="31" borderId="7" xfId="0" applyFont="1" applyFill="1" applyBorder="1" applyAlignment="1" applyProtection="1">
      <alignment horizontal="left" vertical="top" wrapText="1"/>
      <protection locked="0"/>
    </xf>
    <xf numFmtId="0" fontId="9" fillId="31" borderId="38" xfId="0" applyFont="1" applyFill="1" applyBorder="1" applyAlignment="1" applyProtection="1">
      <alignment horizontal="left" vertical="top" wrapText="1"/>
      <protection locked="0"/>
    </xf>
    <xf numFmtId="0" fontId="28" fillId="13" borderId="21" xfId="0" applyFont="1" applyFill="1" applyBorder="1" applyAlignment="1" applyProtection="1">
      <alignment horizontal="left" vertical="top" wrapText="1"/>
      <protection locked="0"/>
    </xf>
    <xf numFmtId="0" fontId="28" fillId="0" borderId="39" xfId="0" applyFont="1" applyBorder="1" applyAlignment="1" applyProtection="1">
      <alignment horizontal="left" vertical="top" wrapText="1"/>
      <protection locked="0"/>
    </xf>
    <xf numFmtId="0" fontId="28" fillId="0" borderId="40" xfId="0" applyFont="1" applyBorder="1" applyAlignment="1" applyProtection="1">
      <alignment horizontal="left" vertical="top" wrapText="1"/>
      <protection locked="0"/>
    </xf>
    <xf numFmtId="0" fontId="9" fillId="31" borderId="41" xfId="0" applyFont="1" applyFill="1" applyBorder="1" applyAlignment="1" applyProtection="1">
      <alignment horizontal="left" vertical="top" wrapText="1"/>
      <protection locked="0"/>
    </xf>
    <xf numFmtId="0" fontId="28" fillId="0" borderId="31" xfId="0" applyFont="1" applyBorder="1" applyAlignment="1" applyProtection="1">
      <alignment horizontal="left" vertical="top" wrapText="1"/>
      <protection locked="0"/>
    </xf>
    <xf numFmtId="0" fontId="28" fillId="0" borderId="32" xfId="0" applyFont="1" applyBorder="1" applyAlignment="1" applyProtection="1">
      <alignment horizontal="left" vertical="top" wrapText="1"/>
      <protection locked="0"/>
    </xf>
    <xf numFmtId="0" fontId="9" fillId="32" borderId="35" xfId="0" applyFont="1" applyFill="1" applyBorder="1" applyAlignment="1" applyProtection="1">
      <alignment vertical="top" wrapText="1"/>
      <protection locked="0"/>
    </xf>
    <xf numFmtId="0" fontId="0" fillId="0" borderId="0" xfId="0" applyAlignment="1" applyProtection="1">
      <alignment horizontal="center"/>
      <protection locked="0"/>
    </xf>
    <xf numFmtId="0" fontId="0" fillId="0" borderId="43" xfId="0" applyBorder="1" applyAlignment="1" applyProtection="1">
      <alignment vertical="top" wrapText="1"/>
      <protection locked="0"/>
    </xf>
    <xf numFmtId="0" fontId="2" fillId="0" borderId="43" xfId="0" applyFont="1" applyBorder="1" applyAlignment="1" applyProtection="1">
      <alignment vertical="top" wrapText="1"/>
      <protection locked="0"/>
    </xf>
    <xf numFmtId="0" fontId="24" fillId="0" borderId="0" xfId="0" applyFont="1" applyAlignment="1" applyProtection="1">
      <alignment horizontal="center"/>
      <protection locked="0"/>
    </xf>
    <xf numFmtId="0" fontId="28" fillId="14" borderId="4" xfId="0" applyFont="1" applyFill="1" applyBorder="1" applyAlignment="1" applyProtection="1">
      <alignment horizontal="left" vertical="top" wrapText="1"/>
      <protection locked="0"/>
    </xf>
    <xf numFmtId="0" fontId="28" fillId="9" borderId="4" xfId="0" applyFont="1" applyFill="1" applyBorder="1" applyAlignment="1" applyProtection="1">
      <alignment horizontal="left" vertical="top" wrapText="1"/>
      <protection locked="0"/>
    </xf>
    <xf numFmtId="0" fontId="28" fillId="10" borderId="4" xfId="0" applyFont="1" applyFill="1" applyBorder="1" applyAlignment="1" applyProtection="1">
      <alignment horizontal="left" vertical="top" wrapText="1"/>
      <protection locked="0"/>
    </xf>
    <xf numFmtId="0" fontId="21" fillId="9" borderId="10" xfId="1" applyFont="1" applyFill="1" applyBorder="1" applyAlignment="1">
      <alignment horizontal="center" vertical="top" wrapText="1"/>
    </xf>
    <xf numFmtId="0" fontId="34" fillId="14" borderId="9" xfId="1" applyFont="1" applyFill="1" applyBorder="1" applyAlignment="1">
      <alignment horizontal="center" vertical="top" wrapText="1"/>
    </xf>
    <xf numFmtId="0" fontId="9" fillId="5" borderId="8" xfId="0" applyFont="1" applyFill="1" applyBorder="1" applyAlignment="1" applyProtection="1">
      <alignment horizontal="center" vertical="top" wrapText="1"/>
      <protection locked="0"/>
    </xf>
    <xf numFmtId="0" fontId="1" fillId="0" borderId="0" xfId="0" applyFont="1" applyProtection="1">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protection locked="0"/>
    </xf>
    <xf numFmtId="0" fontId="1" fillId="0" borderId="0" xfId="0" applyFont="1" applyAlignment="1" applyProtection="1">
      <alignment wrapText="1"/>
      <protection locked="0"/>
    </xf>
    <xf numFmtId="0" fontId="1" fillId="0" borderId="21" xfId="0" quotePrefix="1" applyFont="1" applyBorder="1" applyAlignment="1" applyProtection="1">
      <alignment horizontal="center" vertical="top" wrapText="1"/>
      <protection locked="0"/>
    </xf>
    <xf numFmtId="0" fontId="1" fillId="0" borderId="20" xfId="0" applyFont="1" applyBorder="1" applyAlignment="1" applyProtection="1">
      <alignment horizontal="center" vertical="top" wrapText="1"/>
      <protection locked="0"/>
    </xf>
    <xf numFmtId="0" fontId="1" fillId="0" borderId="1" xfId="0" applyFont="1" applyBorder="1" applyAlignment="1" applyProtection="1">
      <alignment horizontal="left" vertical="top" wrapText="1"/>
      <protection locked="0"/>
    </xf>
    <xf numFmtId="0" fontId="1" fillId="0" borderId="18" xfId="0" applyFont="1" applyBorder="1" applyAlignment="1" applyProtection="1">
      <alignment vertical="top" wrapText="1"/>
      <protection locked="0"/>
    </xf>
    <xf numFmtId="0" fontId="1" fillId="0" borderId="20" xfId="0" applyFont="1" applyBorder="1" applyAlignment="1" applyProtection="1">
      <alignment horizontal="center"/>
      <protection locked="0"/>
    </xf>
    <xf numFmtId="17" fontId="1" fillId="0" borderId="8" xfId="0" quotePrefix="1" applyNumberFormat="1" applyFont="1" applyBorder="1" applyAlignment="1" applyProtection="1">
      <alignment horizontal="center" vertical="top" wrapText="1"/>
      <protection locked="0"/>
    </xf>
    <xf numFmtId="15" fontId="1" fillId="0" borderId="8" xfId="0" quotePrefix="1" applyNumberFormat="1" applyFont="1" applyBorder="1" applyAlignment="1" applyProtection="1">
      <alignment horizontal="center" vertical="top" wrapText="1"/>
      <protection locked="0"/>
    </xf>
    <xf numFmtId="0" fontId="1" fillId="0" borderId="8" xfId="0" quotePrefix="1" applyFont="1" applyBorder="1" applyAlignment="1" applyProtection="1">
      <alignment horizontal="center" vertical="top" wrapText="1"/>
      <protection locked="0"/>
    </xf>
    <xf numFmtId="0" fontId="1" fillId="0" borderId="3" xfId="0" quotePrefix="1" applyFont="1" applyBorder="1" applyAlignment="1" applyProtection="1">
      <alignment horizontal="center" vertical="top" wrapText="1"/>
      <protection locked="0"/>
    </xf>
    <xf numFmtId="0" fontId="1" fillId="0" borderId="20" xfId="0" quotePrefix="1" applyFont="1" applyBorder="1" applyAlignment="1" applyProtection="1">
      <alignment horizontal="center" vertical="top" wrapText="1"/>
      <protection locked="0"/>
    </xf>
    <xf numFmtId="0" fontId="1" fillId="0" borderId="1" xfId="0" applyFont="1" applyBorder="1" applyAlignment="1" applyProtection="1">
      <alignment vertical="top" wrapText="1"/>
      <protection locked="0"/>
    </xf>
    <xf numFmtId="0" fontId="1" fillId="0" borderId="25" xfId="0" quotePrefix="1" applyFont="1" applyBorder="1" applyAlignment="1" applyProtection="1">
      <alignment horizontal="center" vertical="top" wrapText="1"/>
      <protection locked="0"/>
    </xf>
    <xf numFmtId="0" fontId="1" fillId="0" borderId="0" xfId="0" applyFont="1" applyAlignment="1" applyProtection="1">
      <alignment horizontal="left" vertical="top" wrapText="1"/>
      <protection locked="0"/>
    </xf>
    <xf numFmtId="0" fontId="1" fillId="0" borderId="42" xfId="0" applyFont="1" applyBorder="1" applyAlignment="1" applyProtection="1">
      <alignment horizontal="left" vertical="top" wrapText="1"/>
      <protection locked="0"/>
    </xf>
    <xf numFmtId="0" fontId="1" fillId="10" borderId="31" xfId="0" applyFont="1" applyFill="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9" borderId="31" xfId="0" applyFont="1" applyFill="1" applyBorder="1" applyAlignment="1" applyProtection="1">
      <alignment horizontal="left" vertical="top" wrapText="1"/>
      <protection locked="0"/>
    </xf>
    <xf numFmtId="0" fontId="1" fillId="14" borderId="31" xfId="0" applyFont="1" applyFill="1" applyBorder="1" applyAlignment="1" applyProtection="1">
      <alignment horizontal="left" vertical="top" wrapText="1"/>
      <protection locked="0"/>
    </xf>
    <xf numFmtId="0" fontId="9" fillId="36" borderId="8" xfId="0" applyFont="1" applyFill="1" applyBorder="1" applyAlignment="1" applyProtection="1">
      <alignment horizontal="center" vertical="top" wrapText="1"/>
      <protection locked="0"/>
    </xf>
    <xf numFmtId="0" fontId="9" fillId="30" borderId="8" xfId="0" applyFont="1" applyFill="1" applyBorder="1" applyAlignment="1" applyProtection="1">
      <alignment horizontal="center" vertical="top" wrapText="1"/>
      <protection locked="0"/>
    </xf>
    <xf numFmtId="0" fontId="1" fillId="0" borderId="20" xfId="0" applyFont="1" applyBorder="1" applyAlignment="1" applyProtection="1">
      <alignment horizontal="center" wrapText="1"/>
      <protection locked="0"/>
    </xf>
    <xf numFmtId="0" fontId="1" fillId="0" borderId="20" xfId="0" applyFont="1" applyBorder="1" applyAlignment="1" applyProtection="1">
      <alignment horizontal="center" vertical="top"/>
      <protection locked="0"/>
    </xf>
    <xf numFmtId="0" fontId="1" fillId="0" borderId="8" xfId="0" applyFont="1" applyBorder="1" applyAlignment="1" applyProtection="1">
      <alignment horizontal="left" vertical="top" wrapText="1"/>
      <protection locked="0"/>
    </xf>
    <xf numFmtId="0" fontId="1" fillId="0" borderId="22" xfId="1" applyFont="1" applyBorder="1" applyAlignment="1">
      <alignment horizontal="left" vertical="top" wrapText="1"/>
    </xf>
    <xf numFmtId="0" fontId="1" fillId="0" borderId="12" xfId="1" applyFont="1" applyBorder="1" applyAlignment="1">
      <alignment horizontal="left" vertical="top" wrapText="1"/>
    </xf>
    <xf numFmtId="0" fontId="1" fillId="0" borderId="23" xfId="1" applyFont="1" applyBorder="1" applyAlignment="1">
      <alignment horizontal="left" vertical="top" wrapText="1"/>
    </xf>
    <xf numFmtId="0" fontId="1" fillId="0" borderId="0" xfId="0" applyFont="1" applyAlignment="1" applyProtection="1">
      <alignment horizontal="left" wrapText="1"/>
      <protection locked="0"/>
    </xf>
    <xf numFmtId="0" fontId="1" fillId="0" borderId="43" xfId="0" applyFont="1" applyBorder="1" applyAlignment="1" applyProtection="1">
      <alignment vertical="top" wrapText="1"/>
      <protection locked="0"/>
    </xf>
    <xf numFmtId="0" fontId="1" fillId="0" borderId="24"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0" fontId="1" fillId="0" borderId="34" xfId="0" applyFont="1" applyBorder="1" applyAlignment="1" applyProtection="1">
      <alignment horizontal="left" vertical="top"/>
      <protection locked="0"/>
    </xf>
    <xf numFmtId="0" fontId="1" fillId="0" borderId="0" xfId="0" applyFont="1"/>
    <xf numFmtId="14" fontId="1" fillId="0" borderId="8" xfId="0" quotePrefix="1" applyNumberFormat="1" applyFont="1" applyBorder="1" applyAlignment="1" applyProtection="1">
      <alignment horizontal="center" vertical="top" wrapText="1"/>
      <protection locked="0"/>
    </xf>
    <xf numFmtId="0" fontId="9" fillId="12" borderId="8" xfId="0" applyFont="1" applyFill="1" applyBorder="1" applyAlignment="1" applyProtection="1">
      <alignment horizontal="center" vertical="top" wrapText="1"/>
      <protection locked="0"/>
    </xf>
    <xf numFmtId="0" fontId="0" fillId="35" borderId="1" xfId="0" applyFill="1" applyBorder="1" applyAlignment="1" applyProtection="1">
      <alignment horizontal="left" vertical="top" wrapText="1"/>
      <protection locked="0"/>
    </xf>
    <xf numFmtId="0" fontId="9" fillId="35" borderId="8" xfId="0" applyFont="1" applyFill="1" applyBorder="1" applyAlignment="1" applyProtection="1">
      <alignment horizontal="center" vertical="top" wrapText="1"/>
      <protection locked="0"/>
    </xf>
    <xf numFmtId="0" fontId="1" fillId="0" borderId="21" xfId="0" applyFont="1" applyBorder="1" applyAlignment="1" applyProtection="1">
      <alignment horizontal="center" vertical="top" wrapText="1"/>
      <protection locked="0"/>
    </xf>
    <xf numFmtId="15" fontId="1" fillId="0" borderId="8" xfId="0" applyNumberFormat="1" applyFont="1" applyBorder="1" applyAlignment="1" applyProtection="1">
      <alignment horizontal="center" vertical="top" wrapText="1"/>
      <protection locked="0"/>
    </xf>
    <xf numFmtId="0" fontId="2" fillId="35" borderId="0" xfId="0" applyFont="1" applyFill="1" applyProtection="1">
      <protection locked="0"/>
    </xf>
    <xf numFmtId="0" fontId="1" fillId="35" borderId="21" xfId="0" quotePrefix="1" applyFont="1" applyFill="1" applyBorder="1" applyAlignment="1" applyProtection="1">
      <alignment horizontal="center" vertical="top" wrapText="1"/>
      <protection locked="0"/>
    </xf>
    <xf numFmtId="17" fontId="0" fillId="35" borderId="19" xfId="0" applyNumberFormat="1" applyFill="1" applyBorder="1" applyAlignment="1" applyProtection="1">
      <alignment horizontal="center" vertical="top" wrapText="1"/>
      <protection locked="0"/>
    </xf>
    <xf numFmtId="0" fontId="9" fillId="35" borderId="1" xfId="0" applyFont="1" applyFill="1" applyBorder="1" applyAlignment="1" applyProtection="1">
      <alignment horizontal="center" vertical="top" wrapText="1"/>
      <protection locked="0"/>
    </xf>
    <xf numFmtId="0" fontId="1" fillId="35" borderId="8" xfId="0" applyFont="1" applyFill="1" applyBorder="1" applyAlignment="1" applyProtection="1">
      <alignment horizontal="left" vertical="top" wrapText="1"/>
      <protection locked="0"/>
    </xf>
    <xf numFmtId="0" fontId="1" fillId="35" borderId="20" xfId="0" applyFont="1" applyFill="1" applyBorder="1" applyAlignment="1" applyProtection="1">
      <alignment horizontal="center" vertical="top" wrapText="1"/>
      <protection locked="0"/>
    </xf>
    <xf numFmtId="0" fontId="0" fillId="35" borderId="43" xfId="0" applyFill="1" applyBorder="1" applyAlignment="1" applyProtection="1">
      <alignment vertical="top" wrapText="1"/>
      <protection locked="0"/>
    </xf>
    <xf numFmtId="49" fontId="2" fillId="35" borderId="0" xfId="0" applyNumberFormat="1" applyFont="1" applyFill="1" applyAlignment="1" applyProtection="1">
      <alignment horizontal="left"/>
      <protection locked="0"/>
    </xf>
    <xf numFmtId="49" fontId="2" fillId="35" borderId="0" xfId="0" applyNumberFormat="1" applyFont="1" applyFill="1" applyProtection="1">
      <protection locked="0"/>
    </xf>
    <xf numFmtId="0" fontId="1" fillId="0" borderId="57" xfId="0" applyFont="1" applyBorder="1" applyAlignment="1" applyProtection="1">
      <alignment horizontal="center"/>
      <protection locked="0"/>
    </xf>
    <xf numFmtId="14" fontId="1" fillId="0" borderId="57" xfId="0" applyNumberFormat="1" applyFont="1" applyBorder="1" applyAlignment="1" applyProtection="1">
      <alignment horizontal="center"/>
      <protection locked="0"/>
    </xf>
    <xf numFmtId="0" fontId="0" fillId="0" borderId="57" xfId="0" applyBorder="1" applyProtection="1">
      <protection locked="0"/>
    </xf>
    <xf numFmtId="0" fontId="0" fillId="0" borderId="57" xfId="0" applyBorder="1" applyAlignment="1" applyProtection="1">
      <alignment vertical="top" wrapText="1"/>
      <protection locked="0"/>
    </xf>
    <xf numFmtId="0" fontId="0" fillId="0" borderId="57" xfId="0" applyBorder="1" applyAlignment="1" applyProtection="1">
      <alignment wrapText="1"/>
      <protection locked="0"/>
    </xf>
    <xf numFmtId="0" fontId="1" fillId="0" borderId="58" xfId="0" quotePrefix="1" applyFont="1" applyBorder="1" applyAlignment="1" applyProtection="1">
      <alignment horizontal="center" vertical="top" wrapText="1"/>
      <protection locked="0"/>
    </xf>
    <xf numFmtId="0" fontId="1" fillId="0" borderId="55" xfId="0" applyFont="1" applyBorder="1" applyAlignment="1" applyProtection="1">
      <alignment vertical="top" wrapText="1"/>
      <protection locked="0"/>
    </xf>
    <xf numFmtId="0" fontId="9" fillId="0" borderId="58" xfId="0" applyFont="1" applyBorder="1" applyAlignment="1" applyProtection="1">
      <alignment horizontal="center" vertical="top" wrapText="1"/>
      <protection locked="0"/>
    </xf>
    <xf numFmtId="0" fontId="9" fillId="0" borderId="55" xfId="0" applyFont="1" applyBorder="1" applyAlignment="1" applyProtection="1">
      <alignment horizontal="center" vertical="top" wrapText="1"/>
      <protection locked="0"/>
    </xf>
    <xf numFmtId="0" fontId="1" fillId="0" borderId="25" xfId="0" applyFont="1" applyBorder="1" applyAlignment="1" applyProtection="1">
      <alignment horizontal="center" vertical="top" wrapText="1"/>
      <protection locked="0"/>
    </xf>
    <xf numFmtId="0" fontId="0" fillId="0" borderId="59" xfId="0" applyBorder="1" applyAlignment="1" applyProtection="1">
      <alignment vertical="top" wrapText="1"/>
      <protection locked="0"/>
    </xf>
    <xf numFmtId="0" fontId="0" fillId="0" borderId="57" xfId="0" applyBorder="1" applyAlignment="1" applyProtection="1">
      <alignment horizontal="center" vertical="top" wrapText="1"/>
      <protection locked="0"/>
    </xf>
    <xf numFmtId="0" fontId="35" fillId="0" borderId="57" xfId="0" applyFont="1" applyBorder="1" applyAlignment="1" applyProtection="1">
      <alignment horizontal="center" vertical="top"/>
      <protection locked="0"/>
    </xf>
    <xf numFmtId="0" fontId="1" fillId="0" borderId="57" xfId="0" applyFont="1" applyBorder="1" applyAlignment="1" applyProtection="1">
      <alignment horizontal="left" vertical="top" wrapText="1"/>
      <protection locked="0"/>
    </xf>
    <xf numFmtId="0" fontId="0" fillId="0" borderId="57" xfId="0" applyBorder="1" applyAlignment="1" applyProtection="1">
      <alignment vertical="top"/>
      <protection locked="0"/>
    </xf>
    <xf numFmtId="0" fontId="1" fillId="35" borderId="61" xfId="0" applyFont="1" applyFill="1" applyBorder="1" applyAlignment="1" applyProtection="1">
      <alignment horizontal="left" vertical="top" wrapText="1"/>
      <protection locked="0"/>
    </xf>
    <xf numFmtId="0" fontId="0" fillId="0" borderId="60" xfId="0" applyBorder="1" applyAlignment="1">
      <alignment vertical="top"/>
    </xf>
    <xf numFmtId="14" fontId="1" fillId="0" borderId="0" xfId="0" applyNumberFormat="1" applyFont="1" applyAlignment="1" applyProtection="1">
      <alignment horizontal="center"/>
      <protection locked="0"/>
    </xf>
    <xf numFmtId="0" fontId="1" fillId="0" borderId="44" xfId="0" applyFont="1" applyBorder="1" applyAlignment="1" applyProtection="1">
      <alignment wrapText="1"/>
      <protection locked="0"/>
    </xf>
    <xf numFmtId="0" fontId="0" fillId="0" borderId="44" xfId="0" applyBorder="1" applyAlignment="1">
      <alignment wrapText="1"/>
    </xf>
    <xf numFmtId="0" fontId="0" fillId="0" borderId="10" xfId="0" applyBorder="1" applyAlignment="1">
      <alignment wrapText="1"/>
    </xf>
    <xf numFmtId="0" fontId="7" fillId="0" borderId="0" xfId="0" applyFont="1" applyAlignment="1" applyProtection="1">
      <alignment horizontal="center"/>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49" fontId="18" fillId="0" borderId="9" xfId="0" applyNumberFormat="1" applyFont="1" applyBorder="1" applyAlignment="1" applyProtection="1">
      <alignment horizontal="left" vertical="center" wrapText="1"/>
      <protection locked="0"/>
    </xf>
    <xf numFmtId="49" fontId="18" fillId="0" borderId="10" xfId="0" applyNumberFormat="1" applyFont="1"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1" fillId="0" borderId="51" xfId="0" applyFont="1"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52" xfId="0" applyBorder="1" applyAlignment="1">
      <alignment horizontal="left" vertical="center" wrapText="1"/>
    </xf>
    <xf numFmtId="0" fontId="0" fillId="0" borderId="53" xfId="0" applyBorder="1" applyAlignment="1">
      <alignment horizontal="left" vertical="center" wrapText="1"/>
    </xf>
    <xf numFmtId="0" fontId="1" fillId="0" borderId="15" xfId="0" applyFont="1"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18" fillId="0" borderId="7"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10" fillId="0" borderId="0" xfId="0" applyFont="1" applyAlignment="1" applyProtection="1">
      <alignment horizontal="center" wrapText="1"/>
      <protection locked="0"/>
    </xf>
    <xf numFmtId="0" fontId="9" fillId="0" borderId="9" xfId="0" applyFont="1" applyBorder="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10" fillId="0" borderId="0" xfId="0" applyFont="1" applyAlignment="1" applyProtection="1">
      <alignment horizontal="left" vertical="top" wrapText="1"/>
      <protection locked="0"/>
    </xf>
    <xf numFmtId="0" fontId="24" fillId="0" borderId="0" xfId="0" applyFont="1" applyAlignment="1" applyProtection="1">
      <alignment horizontal="center"/>
      <protection locked="0"/>
    </xf>
    <xf numFmtId="0" fontId="10" fillId="0" borderId="0" xfId="0" applyFont="1" applyAlignment="1" applyProtection="1">
      <alignment horizontal="center"/>
      <protection locked="0"/>
    </xf>
    <xf numFmtId="0" fontId="14" fillId="0" borderId="55" xfId="0" applyFont="1" applyBorder="1" applyAlignment="1" applyProtection="1">
      <alignment horizontal="center" vertical="center" textRotation="90" wrapText="1"/>
      <protection locked="0"/>
    </xf>
    <xf numFmtId="0" fontId="14" fillId="0" borderId="56" xfId="0" applyFont="1" applyBorder="1" applyAlignment="1" applyProtection="1">
      <alignment horizontal="center" vertical="center" textRotation="90" wrapText="1"/>
      <protection locked="0"/>
    </xf>
    <xf numFmtId="0" fontId="14" fillId="0" borderId="19" xfId="0" applyFont="1" applyBorder="1" applyAlignment="1" applyProtection="1">
      <alignment horizontal="center" vertical="center" textRotation="90" wrapText="1"/>
      <protection locked="0"/>
    </xf>
    <xf numFmtId="0" fontId="3" fillId="4" borderId="54" xfId="0" applyFont="1" applyFill="1" applyBorder="1" applyAlignment="1" applyProtection="1">
      <alignment vertical="top" wrapText="1"/>
      <protection locked="0"/>
    </xf>
    <xf numFmtId="0" fontId="3" fillId="4" borderId="49" xfId="0" applyFont="1" applyFill="1" applyBorder="1" applyAlignment="1" applyProtection="1">
      <alignment vertical="top" wrapText="1"/>
      <protection locked="0"/>
    </xf>
    <xf numFmtId="0" fontId="15" fillId="4" borderId="49" xfId="0" applyFont="1" applyFill="1" applyBorder="1" applyAlignment="1" applyProtection="1">
      <alignment vertical="top" wrapText="1"/>
      <protection locked="0"/>
    </xf>
    <xf numFmtId="0" fontId="15" fillId="0" borderId="20" xfId="0" applyFont="1" applyBorder="1" applyProtection="1">
      <protection locked="0"/>
    </xf>
    <xf numFmtId="0" fontId="11" fillId="0" borderId="54" xfId="0" applyFont="1" applyBorder="1" applyAlignment="1" applyProtection="1">
      <alignment vertical="top" wrapText="1"/>
      <protection locked="0"/>
    </xf>
    <xf numFmtId="0" fontId="11" fillId="0" borderId="49" xfId="0" applyFont="1" applyBorder="1" applyAlignment="1" applyProtection="1">
      <alignment vertical="top" wrapText="1"/>
      <protection locked="0"/>
    </xf>
    <xf numFmtId="0" fontId="16" fillId="0" borderId="49" xfId="0" applyFont="1" applyBorder="1" applyAlignment="1" applyProtection="1">
      <alignment vertical="top" wrapText="1"/>
      <protection locked="0"/>
    </xf>
    <xf numFmtId="0" fontId="9"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54" xfId="0" applyFont="1" applyBorder="1" applyAlignment="1" applyProtection="1">
      <alignment horizontal="center" wrapText="1"/>
      <protection locked="0"/>
    </xf>
    <xf numFmtId="0" fontId="12" fillId="0" borderId="49" xfId="0" applyFont="1" applyBorder="1" applyAlignment="1" applyProtection="1">
      <alignment horizontal="center" wrapText="1"/>
      <protection locked="0"/>
    </xf>
    <xf numFmtId="0" fontId="12" fillId="0" borderId="20" xfId="0" applyFont="1" applyBorder="1" applyAlignment="1" applyProtection="1">
      <alignment horizontal="center" wrapText="1"/>
      <protection locked="0"/>
    </xf>
    <xf numFmtId="0" fontId="3" fillId="33" borderId="44" xfId="0" applyFont="1" applyFill="1" applyBorder="1" applyAlignment="1" applyProtection="1">
      <alignment horizontal="center" vertical="center" wrapText="1"/>
      <protection locked="0"/>
    </xf>
    <xf numFmtId="0" fontId="3" fillId="33" borderId="10" xfId="0" applyFont="1" applyFill="1" applyBorder="1" applyAlignment="1" applyProtection="1">
      <alignment horizontal="center" vertical="center" wrapText="1"/>
      <protection locked="0"/>
    </xf>
    <xf numFmtId="0" fontId="3" fillId="23" borderId="9" xfId="0" applyFont="1" applyFill="1" applyBorder="1" applyAlignment="1" applyProtection="1">
      <alignment horizontal="center" vertical="center" wrapText="1"/>
      <protection locked="0"/>
    </xf>
    <xf numFmtId="0" fontId="3" fillId="23" borderId="44" xfId="0" applyFont="1" applyFill="1" applyBorder="1" applyAlignment="1" applyProtection="1">
      <alignment horizontal="center" vertical="center" wrapText="1"/>
      <protection locked="0"/>
    </xf>
    <xf numFmtId="0" fontId="3" fillId="23" borderId="10" xfId="0" applyFont="1" applyFill="1" applyBorder="1" applyAlignment="1" applyProtection="1">
      <alignment horizontal="center" vertical="center" wrapText="1"/>
      <protection locked="0"/>
    </xf>
    <xf numFmtId="0" fontId="3" fillId="34" borderId="9" xfId="0" applyFont="1" applyFill="1" applyBorder="1" applyAlignment="1" applyProtection="1">
      <alignment horizontal="center" vertical="center" wrapText="1"/>
      <protection locked="0"/>
    </xf>
    <xf numFmtId="0" fontId="3" fillId="34" borderId="44" xfId="0" applyFont="1" applyFill="1" applyBorder="1" applyAlignment="1" applyProtection="1">
      <alignment horizontal="center" vertical="center" wrapText="1"/>
      <protection locked="0"/>
    </xf>
    <xf numFmtId="0" fontId="3" fillId="10" borderId="9" xfId="0" applyFont="1" applyFill="1" applyBorder="1" applyAlignment="1" applyProtection="1">
      <alignment horizontal="center" vertical="center" wrapText="1"/>
      <protection locked="0"/>
    </xf>
    <xf numFmtId="0" fontId="3" fillId="10" borderId="44" xfId="0" applyFont="1" applyFill="1" applyBorder="1" applyAlignment="1" applyProtection="1">
      <alignment horizontal="center" vertical="center" wrapText="1"/>
      <protection locked="0"/>
    </xf>
    <xf numFmtId="0" fontId="3" fillId="10" borderId="1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left" vertical="center"/>
      <protection locked="0"/>
    </xf>
    <xf numFmtId="0" fontId="9" fillId="5" borderId="44" xfId="0" applyFont="1" applyFill="1" applyBorder="1" applyAlignment="1" applyProtection="1">
      <alignment horizontal="left" vertical="center"/>
      <protection locked="0"/>
    </xf>
    <xf numFmtId="0" fontId="9" fillId="5" borderId="10" xfId="0" applyFont="1" applyFill="1" applyBorder="1" applyAlignment="1" applyProtection="1">
      <alignment horizontal="left" vertical="center"/>
      <protection locked="0"/>
    </xf>
    <xf numFmtId="0" fontId="9" fillId="10" borderId="16" xfId="0" applyFont="1" applyFill="1" applyBorder="1" applyAlignment="1" applyProtection="1">
      <alignment horizontal="left" vertical="top"/>
      <protection locked="0"/>
    </xf>
    <xf numFmtId="0" fontId="9" fillId="10" borderId="17" xfId="0" applyFont="1" applyFill="1" applyBorder="1" applyAlignment="1" applyProtection="1">
      <alignment horizontal="left" vertical="top"/>
      <protection locked="0"/>
    </xf>
    <xf numFmtId="0" fontId="9" fillId="5" borderId="15" xfId="0" applyFont="1" applyFill="1" applyBorder="1" applyAlignment="1" applyProtection="1">
      <alignment horizontal="left" vertical="center"/>
      <protection locked="0"/>
    </xf>
    <xf numFmtId="0" fontId="9" fillId="5" borderId="16" xfId="0" applyFont="1" applyFill="1" applyBorder="1" applyAlignment="1" applyProtection="1">
      <alignment horizontal="left" vertical="center"/>
      <protection locked="0"/>
    </xf>
    <xf numFmtId="0" fontId="9" fillId="7" borderId="0" xfId="0" applyFont="1" applyFill="1" applyAlignment="1" applyProtection="1">
      <alignment horizontal="left" vertical="top"/>
      <protection locked="0"/>
    </xf>
    <xf numFmtId="0" fontId="9" fillId="7" borderId="12" xfId="0" applyFont="1" applyFill="1" applyBorder="1" applyAlignment="1" applyProtection="1">
      <alignment horizontal="left" vertical="top"/>
      <protection locked="0"/>
    </xf>
    <xf numFmtId="0" fontId="9" fillId="9" borderId="0" xfId="0" applyFont="1" applyFill="1" applyAlignment="1" applyProtection="1">
      <alignment horizontal="left" vertical="top"/>
      <protection locked="0"/>
    </xf>
    <xf numFmtId="0" fontId="9" fillId="9" borderId="12" xfId="0" applyFont="1" applyFill="1" applyBorder="1" applyAlignment="1" applyProtection="1">
      <alignment horizontal="left" vertical="top"/>
      <protection locked="0"/>
    </xf>
    <xf numFmtId="0" fontId="9" fillId="0" borderId="9"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9" fillId="6" borderId="14" xfId="0" applyFont="1" applyFill="1" applyBorder="1" applyAlignment="1" applyProtection="1">
      <alignment horizontal="left" vertical="top"/>
      <protection locked="0"/>
    </xf>
    <xf numFmtId="0" fontId="9" fillId="6" borderId="13" xfId="0" applyFont="1" applyFill="1" applyBorder="1" applyAlignment="1" applyProtection="1">
      <alignment horizontal="left" vertical="top"/>
      <protection locked="0"/>
    </xf>
    <xf numFmtId="0" fontId="9" fillId="8" borderId="0" xfId="0" applyFont="1" applyFill="1" applyAlignment="1" applyProtection="1">
      <alignment horizontal="left" vertical="top"/>
      <protection locked="0"/>
    </xf>
    <xf numFmtId="0" fontId="9" fillId="8" borderId="12" xfId="0" applyFont="1" applyFill="1" applyBorder="1" applyAlignment="1" applyProtection="1">
      <alignment horizontal="left" vertical="top"/>
      <protection locked="0"/>
    </xf>
    <xf numFmtId="0" fontId="9" fillId="5" borderId="9"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10" borderId="7" xfId="0" applyFont="1" applyFill="1" applyBorder="1" applyAlignment="1" applyProtection="1">
      <alignment horizontal="left" vertical="center"/>
      <protection locked="0"/>
    </xf>
    <xf numFmtId="0" fontId="9" fillId="10" borderId="14" xfId="0" applyFont="1" applyFill="1" applyBorder="1" applyAlignment="1" applyProtection="1">
      <alignment horizontal="left" vertical="center"/>
      <protection locked="0"/>
    </xf>
    <xf numFmtId="0" fontId="9" fillId="9" borderId="11" xfId="0" applyFont="1" applyFill="1" applyBorder="1" applyAlignment="1" applyProtection="1">
      <alignment horizontal="left" vertical="center"/>
      <protection locked="0"/>
    </xf>
    <xf numFmtId="0" fontId="9" fillId="9" borderId="0" xfId="0" applyFont="1" applyFill="1" applyAlignment="1" applyProtection="1">
      <alignment horizontal="left" vertical="center"/>
      <protection locked="0"/>
    </xf>
    <xf numFmtId="0" fontId="9" fillId="6" borderId="11" xfId="0" applyFont="1" applyFill="1" applyBorder="1" applyAlignment="1" applyProtection="1">
      <alignment horizontal="left" vertical="center"/>
      <protection locked="0"/>
    </xf>
    <xf numFmtId="0" fontId="9" fillId="6" borderId="0" xfId="0" applyFont="1" applyFill="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1" fillId="0" borderId="2" xfId="0" applyFont="1" applyBorder="1" applyAlignment="1" applyProtection="1">
      <alignment horizontal="left" vertical="top" wrapText="1"/>
      <protection locked="0"/>
    </xf>
    <xf numFmtId="0" fontId="0" fillId="0" borderId="32" xfId="0" applyBorder="1" applyAlignment="1">
      <alignment horizontal="left" vertical="top" wrapText="1"/>
    </xf>
    <xf numFmtId="0" fontId="9" fillId="32" borderId="36" xfId="0" applyFont="1" applyFill="1" applyBorder="1" applyAlignment="1" applyProtection="1">
      <alignment horizontal="center" vertical="top" wrapText="1"/>
      <protection locked="0"/>
    </xf>
    <xf numFmtId="0" fontId="0" fillId="32" borderId="37" xfId="0" applyFill="1" applyBorder="1" applyAlignment="1">
      <alignment horizontal="center" vertical="top" wrapText="1"/>
    </xf>
    <xf numFmtId="0" fontId="3" fillId="0" borderId="0" xfId="0" applyFont="1" applyAlignment="1" applyProtection="1">
      <alignment horizontal="left"/>
      <protection locked="0"/>
    </xf>
    <xf numFmtId="0" fontId="0" fillId="0" borderId="0" xfId="0" applyAlignment="1">
      <alignment horizontal="left"/>
    </xf>
    <xf numFmtId="0" fontId="1" fillId="0" borderId="1" xfId="0" applyFont="1" applyBorder="1" applyAlignment="1" applyProtection="1">
      <alignment horizontal="left" vertical="top" wrapText="1"/>
      <protection locked="0"/>
    </xf>
    <xf numFmtId="0" fontId="0" fillId="0" borderId="31" xfId="0" applyBorder="1" applyAlignment="1">
      <alignment horizontal="left" vertical="top" wrapText="1"/>
    </xf>
  </cellXfs>
  <cellStyles count="5">
    <cellStyle name="Normal" xfId="0" builtinId="0"/>
    <cellStyle name="Normal 2" xfId="1" xr:uid="{00000000-0005-0000-0000-000001000000}"/>
    <cellStyle name="Normal 3" xfId="2" xr:uid="{00000000-0005-0000-0000-000002000000}"/>
    <cellStyle name="Percent" xfId="3" builtinId="5"/>
    <cellStyle name="Percent 2" xfId="4" xr:uid="{00000000-0005-0000-0000-000004000000}"/>
  </cellStyles>
  <dxfs count="36">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strike val="0"/>
        <color auto="1"/>
      </font>
      <fill>
        <patternFill>
          <bgColor rgb="FFFF0000"/>
        </patternFill>
      </fill>
    </dxf>
    <dxf>
      <font>
        <b val="0"/>
        <i val="0"/>
        <strike val="0"/>
        <color auto="1"/>
      </font>
      <fill>
        <patternFill>
          <bgColor rgb="FFFFFF00"/>
        </patternFill>
      </fill>
    </dxf>
    <dxf>
      <font>
        <b val="0"/>
        <i val="0"/>
        <strike val="0"/>
        <color auto="1"/>
      </font>
      <fill>
        <patternFill>
          <bgColor rgb="FF92D05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Risk Priority - All Risks</a:t>
            </a:r>
          </a:p>
        </c:rich>
      </c:tx>
      <c:overlay val="0"/>
      <c:spPr>
        <a:noFill/>
        <a:ln w="25400">
          <a:noFill/>
        </a:ln>
      </c:spPr>
    </c:title>
    <c:autoTitleDeleted val="0"/>
    <c:plotArea>
      <c:layout/>
      <c:pieChart>
        <c:varyColors val="1"/>
        <c:ser>
          <c:idx val="0"/>
          <c:order val="0"/>
          <c:tx>
            <c:strRef>
              <c:f>'Risk Charts'!$G$9</c:f>
              <c:strCache>
                <c:ptCount val="1"/>
                <c:pt idx="0">
                  <c:v>Count</c:v>
                </c:pt>
              </c:strCache>
            </c:strRef>
          </c:tx>
          <c:spPr>
            <a:solidFill>
              <a:srgbClr val="4F81BD"/>
            </a:solidFill>
            <a:ln w="25400">
              <a:noFill/>
            </a:ln>
          </c:spPr>
          <c:dPt>
            <c:idx val="0"/>
            <c:bubble3D val="0"/>
            <c:spPr>
              <a:solidFill>
                <a:srgbClr val="DD0806"/>
              </a:solidFill>
              <a:ln w="25400">
                <a:noFill/>
              </a:ln>
            </c:spPr>
            <c:extLst>
              <c:ext xmlns:c16="http://schemas.microsoft.com/office/drawing/2014/chart" uri="{C3380CC4-5D6E-409C-BE32-E72D297353CC}">
                <c16:uniqueId val="{00000000-00DB-4CE2-B17E-E878A94DEB7E}"/>
              </c:ext>
            </c:extLst>
          </c:dPt>
          <c:dPt>
            <c:idx val="1"/>
            <c:bubble3D val="0"/>
            <c:spPr>
              <a:solidFill>
                <a:srgbClr val="FCF305"/>
              </a:solidFill>
              <a:ln w="25400">
                <a:noFill/>
              </a:ln>
            </c:spPr>
            <c:extLst>
              <c:ext xmlns:c16="http://schemas.microsoft.com/office/drawing/2014/chart" uri="{C3380CC4-5D6E-409C-BE32-E72D297353CC}">
                <c16:uniqueId val="{00000001-00DB-4CE2-B17E-E878A94DEB7E}"/>
              </c:ext>
            </c:extLst>
          </c:dPt>
          <c:dPt>
            <c:idx val="2"/>
            <c:bubble3D val="0"/>
            <c:spPr>
              <a:solidFill>
                <a:srgbClr val="1FB714"/>
              </a:solidFill>
              <a:ln w="25400">
                <a:noFill/>
              </a:ln>
            </c:spPr>
            <c:extLst>
              <c:ext xmlns:c16="http://schemas.microsoft.com/office/drawing/2014/chart" uri="{C3380CC4-5D6E-409C-BE32-E72D297353CC}">
                <c16:uniqueId val="{00000002-00DB-4CE2-B17E-E878A94DEB7E}"/>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'Risk Charts'!$D$10:$D$12</c:f>
              <c:strCache>
                <c:ptCount val="3"/>
                <c:pt idx="0">
                  <c:v>High</c:v>
                </c:pt>
                <c:pt idx="1">
                  <c:v>Medium</c:v>
                </c:pt>
                <c:pt idx="2">
                  <c:v>Low</c:v>
                </c:pt>
              </c:strCache>
            </c:strRef>
          </c:cat>
          <c:val>
            <c:numRef>
              <c:f>'Risk Charts'!$G$10:$G$12</c:f>
              <c:numCache>
                <c:formatCode>General</c:formatCode>
                <c:ptCount val="3"/>
                <c:pt idx="0">
                  <c:v>7</c:v>
                </c:pt>
                <c:pt idx="1">
                  <c:v>3</c:v>
                </c:pt>
                <c:pt idx="2">
                  <c:v>0</c:v>
                </c:pt>
              </c:numCache>
            </c:numRef>
          </c:val>
          <c:extLst>
            <c:ext xmlns:c16="http://schemas.microsoft.com/office/drawing/2014/chart" uri="{C3380CC4-5D6E-409C-BE32-E72D297353CC}">
              <c16:uniqueId val="{00000003-00DB-4CE2-B17E-E878A94DEB7E}"/>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86685218126803909"/>
          <c:y val="0.54464464669189083"/>
          <c:w val="0.10124824513214914"/>
          <c:h val="0.18080410403245051"/>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Charts'!$K$61</c:f>
          <c:strCache>
            <c:ptCount val="1"/>
            <c:pt idx="0">
              <c:v>Impact Summary</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1"/>
          <c:order val="0"/>
          <c:spPr>
            <a:solidFill>
              <a:srgbClr val="C0504D"/>
            </a:solidFill>
            <a:ln w="25400">
              <a:noFill/>
            </a:ln>
          </c:spPr>
          <c:dPt>
            <c:idx val="0"/>
            <c:bubble3D val="0"/>
            <c:spPr>
              <a:solidFill>
                <a:srgbClr val="1FB714"/>
              </a:solidFill>
              <a:ln w="25400">
                <a:noFill/>
              </a:ln>
            </c:spPr>
            <c:extLst>
              <c:ext xmlns:c16="http://schemas.microsoft.com/office/drawing/2014/chart" uri="{C3380CC4-5D6E-409C-BE32-E72D297353CC}">
                <c16:uniqueId val="{00000000-B07A-408C-9833-C28FDDD66383}"/>
              </c:ext>
            </c:extLst>
          </c:dPt>
          <c:dPt>
            <c:idx val="1"/>
            <c:bubble3D val="0"/>
            <c:spPr>
              <a:solidFill>
                <a:srgbClr val="00B0F0"/>
              </a:solidFill>
              <a:ln w="25400">
                <a:noFill/>
              </a:ln>
            </c:spPr>
            <c:extLst>
              <c:ext xmlns:c16="http://schemas.microsoft.com/office/drawing/2014/chart" uri="{C3380CC4-5D6E-409C-BE32-E72D297353CC}">
                <c16:uniqueId val="{00000001-B07A-408C-9833-C28FDDD66383}"/>
              </c:ext>
            </c:extLst>
          </c:dPt>
          <c:dPt>
            <c:idx val="2"/>
            <c:bubble3D val="0"/>
            <c:spPr>
              <a:solidFill>
                <a:srgbClr val="FCF305"/>
              </a:solidFill>
              <a:ln w="25400">
                <a:noFill/>
              </a:ln>
            </c:spPr>
            <c:extLst>
              <c:ext xmlns:c16="http://schemas.microsoft.com/office/drawing/2014/chart" uri="{C3380CC4-5D6E-409C-BE32-E72D297353CC}">
                <c16:uniqueId val="{00000002-B07A-408C-9833-C28FDDD66383}"/>
              </c:ext>
            </c:extLst>
          </c:dPt>
          <c:dPt>
            <c:idx val="3"/>
            <c:bubble3D val="0"/>
            <c:spPr>
              <a:solidFill>
                <a:srgbClr val="FFC000"/>
              </a:solidFill>
              <a:ln w="25400">
                <a:noFill/>
              </a:ln>
            </c:spPr>
            <c:extLst>
              <c:ext xmlns:c16="http://schemas.microsoft.com/office/drawing/2014/chart" uri="{C3380CC4-5D6E-409C-BE32-E72D297353CC}">
                <c16:uniqueId val="{00000003-B07A-408C-9833-C28FDDD66383}"/>
              </c:ext>
            </c:extLst>
          </c:dPt>
          <c:dPt>
            <c:idx val="4"/>
            <c:bubble3D val="0"/>
            <c:spPr>
              <a:solidFill>
                <a:srgbClr val="DD0806"/>
              </a:solidFill>
              <a:ln w="25400">
                <a:noFill/>
              </a:ln>
            </c:spPr>
            <c:extLst>
              <c:ext xmlns:c16="http://schemas.microsoft.com/office/drawing/2014/chart" uri="{C3380CC4-5D6E-409C-BE32-E72D297353CC}">
                <c16:uniqueId val="{00000004-B07A-408C-9833-C28FDDD66383}"/>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Charts'!$L$63:$L$67</c:f>
              <c:strCache>
                <c:ptCount val="5"/>
                <c:pt idx="0">
                  <c:v>1) Negligible</c:v>
                </c:pt>
                <c:pt idx="1">
                  <c:v>2) Minor</c:v>
                </c:pt>
                <c:pt idx="2">
                  <c:v>3) Moderate</c:v>
                </c:pt>
                <c:pt idx="3">
                  <c:v>4) Serious</c:v>
                </c:pt>
                <c:pt idx="4">
                  <c:v>5) Critical</c:v>
                </c:pt>
              </c:strCache>
            </c:strRef>
          </c:cat>
          <c:val>
            <c:numRef>
              <c:f>'Risk Charts'!$N$63:$N$67</c:f>
              <c:numCache>
                <c:formatCode>General</c:formatCode>
                <c:ptCount val="5"/>
                <c:pt idx="0">
                  <c:v>0</c:v>
                </c:pt>
                <c:pt idx="1">
                  <c:v>2</c:v>
                </c:pt>
                <c:pt idx="2">
                  <c:v>3</c:v>
                </c:pt>
                <c:pt idx="3">
                  <c:v>2</c:v>
                </c:pt>
                <c:pt idx="4">
                  <c:v>3</c:v>
                </c:pt>
              </c:numCache>
            </c:numRef>
          </c:val>
          <c:extLst>
            <c:ext xmlns:c16="http://schemas.microsoft.com/office/drawing/2014/chart" uri="{C3380CC4-5D6E-409C-BE32-E72D297353CC}">
              <c16:uniqueId val="{00000005-B07A-408C-9833-C28FDDD6638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6081207178648116"/>
          <c:y val="0.37608757766038742"/>
          <c:w val="0.15270307120700821"/>
          <c:h val="0.32826140403335663"/>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Charts'!$D$61:$F$61</c:f>
          <c:strCache>
            <c:ptCount val="3"/>
            <c:pt idx="0">
              <c:v>Probability Summary</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0"/>
          <c:order val="0"/>
          <c:tx>
            <c:strRef>
              <c:f>'Risk Charts'!$H$62</c:f>
              <c:strCache>
                <c:ptCount val="1"/>
                <c:pt idx="0">
                  <c:v>Percent</c:v>
                </c:pt>
              </c:strCache>
            </c:strRef>
          </c:tx>
          <c:spPr>
            <a:solidFill>
              <a:srgbClr val="4F81BD"/>
            </a:solidFill>
            <a:ln w="25400">
              <a:noFill/>
            </a:ln>
          </c:spPr>
          <c:dPt>
            <c:idx val="0"/>
            <c:bubble3D val="0"/>
            <c:spPr>
              <a:solidFill>
                <a:srgbClr val="1FB714"/>
              </a:solidFill>
              <a:ln w="25400">
                <a:noFill/>
              </a:ln>
            </c:spPr>
            <c:extLst>
              <c:ext xmlns:c16="http://schemas.microsoft.com/office/drawing/2014/chart" uri="{C3380CC4-5D6E-409C-BE32-E72D297353CC}">
                <c16:uniqueId val="{00000000-0288-4DC7-A01C-1B1B1BCDAE57}"/>
              </c:ext>
            </c:extLst>
          </c:dPt>
          <c:dPt>
            <c:idx val="1"/>
            <c:bubble3D val="0"/>
            <c:spPr>
              <a:solidFill>
                <a:srgbClr val="00B0F0"/>
              </a:solidFill>
              <a:ln w="25400">
                <a:noFill/>
              </a:ln>
            </c:spPr>
            <c:extLst>
              <c:ext xmlns:c16="http://schemas.microsoft.com/office/drawing/2014/chart" uri="{C3380CC4-5D6E-409C-BE32-E72D297353CC}">
                <c16:uniqueId val="{00000001-0288-4DC7-A01C-1B1B1BCDAE57}"/>
              </c:ext>
            </c:extLst>
          </c:dPt>
          <c:dPt>
            <c:idx val="2"/>
            <c:bubble3D val="0"/>
            <c:spPr>
              <a:solidFill>
                <a:srgbClr val="FCF305"/>
              </a:solidFill>
              <a:ln w="25400">
                <a:noFill/>
              </a:ln>
            </c:spPr>
            <c:extLst>
              <c:ext xmlns:c16="http://schemas.microsoft.com/office/drawing/2014/chart" uri="{C3380CC4-5D6E-409C-BE32-E72D297353CC}">
                <c16:uniqueId val="{00000002-0288-4DC7-A01C-1B1B1BCDAE57}"/>
              </c:ext>
            </c:extLst>
          </c:dPt>
          <c:dPt>
            <c:idx val="3"/>
            <c:bubble3D val="0"/>
            <c:spPr>
              <a:solidFill>
                <a:srgbClr val="FFC000"/>
              </a:solidFill>
              <a:ln w="25400">
                <a:noFill/>
              </a:ln>
            </c:spPr>
            <c:extLst>
              <c:ext xmlns:c16="http://schemas.microsoft.com/office/drawing/2014/chart" uri="{C3380CC4-5D6E-409C-BE32-E72D297353CC}">
                <c16:uniqueId val="{00000003-0288-4DC7-A01C-1B1B1BCDAE57}"/>
              </c:ext>
            </c:extLst>
          </c:dPt>
          <c:dPt>
            <c:idx val="4"/>
            <c:bubble3D val="0"/>
            <c:spPr>
              <a:solidFill>
                <a:srgbClr val="DD0806"/>
              </a:solidFill>
              <a:ln w="25400">
                <a:noFill/>
              </a:ln>
            </c:spPr>
            <c:extLst>
              <c:ext xmlns:c16="http://schemas.microsoft.com/office/drawing/2014/chart" uri="{C3380CC4-5D6E-409C-BE32-E72D297353CC}">
                <c16:uniqueId val="{00000004-0288-4DC7-A01C-1B1B1BCDAE57}"/>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Charts'!$E$63:$E$67</c:f>
              <c:strCache>
                <c:ptCount val="5"/>
                <c:pt idx="0">
                  <c:v>Very unlikely to occur (Remote)</c:v>
                </c:pt>
                <c:pt idx="1">
                  <c:v>Unlikely to occur (Unlikely)</c:v>
                </c:pt>
                <c:pt idx="2">
                  <c:v>Even change of occurring (Possible)</c:v>
                </c:pt>
                <c:pt idx="3">
                  <c:v>Likely to occur (Likely)</c:v>
                </c:pt>
                <c:pt idx="4">
                  <c:v>Very likely to occur (Expected)</c:v>
                </c:pt>
              </c:strCache>
            </c:strRef>
          </c:cat>
          <c:val>
            <c:numRef>
              <c:f>'Risk Charts'!$G$63:$G$67</c:f>
              <c:numCache>
                <c:formatCode>General</c:formatCode>
                <c:ptCount val="5"/>
                <c:pt idx="0">
                  <c:v>0</c:v>
                </c:pt>
                <c:pt idx="1">
                  <c:v>0</c:v>
                </c:pt>
                <c:pt idx="2">
                  <c:v>1</c:v>
                </c:pt>
                <c:pt idx="3">
                  <c:v>6</c:v>
                </c:pt>
                <c:pt idx="4">
                  <c:v>3</c:v>
                </c:pt>
              </c:numCache>
            </c:numRef>
          </c:val>
          <c:extLst>
            <c:ext xmlns:c16="http://schemas.microsoft.com/office/drawing/2014/chart" uri="{C3380CC4-5D6E-409C-BE32-E72D297353CC}">
              <c16:uniqueId val="{00000005-0288-4DC7-A01C-1B1B1BCDAE57}"/>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1664378712529353"/>
          <c:y val="0.25379682653304703"/>
          <c:w val="0.21733146843486673"/>
          <c:h val="0.63774556589517217"/>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Charts'!$D$94:$F$94</c:f>
          <c:strCache>
            <c:ptCount val="3"/>
            <c:pt idx="0">
              <c:v>Residual Risk Trending</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0"/>
          <c:order val="0"/>
          <c:spPr>
            <a:solidFill>
              <a:srgbClr val="4F81BD"/>
            </a:solidFill>
            <a:ln w="25400">
              <a:noFill/>
            </a:ln>
          </c:spPr>
          <c:dPt>
            <c:idx val="0"/>
            <c:bubble3D val="0"/>
            <c:spPr>
              <a:solidFill>
                <a:srgbClr val="1FB714"/>
              </a:solidFill>
              <a:ln w="25400">
                <a:noFill/>
              </a:ln>
            </c:spPr>
            <c:extLst>
              <c:ext xmlns:c16="http://schemas.microsoft.com/office/drawing/2014/chart" uri="{C3380CC4-5D6E-409C-BE32-E72D297353CC}">
                <c16:uniqueId val="{00000000-6833-4EBE-87A3-65D8547AA2BF}"/>
              </c:ext>
            </c:extLst>
          </c:dPt>
          <c:dPt>
            <c:idx val="1"/>
            <c:bubble3D val="0"/>
            <c:spPr>
              <a:solidFill>
                <a:srgbClr val="FCF305"/>
              </a:solidFill>
              <a:ln w="25400">
                <a:noFill/>
              </a:ln>
            </c:spPr>
            <c:extLst>
              <c:ext xmlns:c16="http://schemas.microsoft.com/office/drawing/2014/chart" uri="{C3380CC4-5D6E-409C-BE32-E72D297353CC}">
                <c16:uniqueId val="{00000001-6833-4EBE-87A3-65D8547AA2BF}"/>
              </c:ext>
            </c:extLst>
          </c:dPt>
          <c:dPt>
            <c:idx val="2"/>
            <c:bubble3D val="0"/>
            <c:spPr>
              <a:solidFill>
                <a:srgbClr val="DD0806"/>
              </a:solidFill>
              <a:ln w="25400">
                <a:noFill/>
              </a:ln>
            </c:spPr>
            <c:extLst>
              <c:ext xmlns:c16="http://schemas.microsoft.com/office/drawing/2014/chart" uri="{C3380CC4-5D6E-409C-BE32-E72D297353CC}">
                <c16:uniqueId val="{00000002-6833-4EBE-87A3-65D8547AA2BF}"/>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Charts'!$E$96:$E$98</c:f>
              <c:strCache>
                <c:ptCount val="3"/>
                <c:pt idx="0">
                  <c:v>Decrease</c:v>
                </c:pt>
                <c:pt idx="1">
                  <c:v>No Change</c:v>
                </c:pt>
                <c:pt idx="2">
                  <c:v>Increase</c:v>
                </c:pt>
              </c:strCache>
            </c:strRef>
          </c:cat>
          <c:val>
            <c:numRef>
              <c:f>'Risk Charts'!$G$96:$G$98</c:f>
              <c:numCache>
                <c:formatCode>General</c:formatCode>
                <c:ptCount val="3"/>
                <c:pt idx="0">
                  <c:v>0</c:v>
                </c:pt>
                <c:pt idx="1">
                  <c:v>0</c:v>
                </c:pt>
                <c:pt idx="2">
                  <c:v>0</c:v>
                </c:pt>
              </c:numCache>
            </c:numRef>
          </c:val>
          <c:extLst>
            <c:ext xmlns:c16="http://schemas.microsoft.com/office/drawing/2014/chart" uri="{C3380CC4-5D6E-409C-BE32-E72D297353CC}">
              <c16:uniqueId val="{00000003-6833-4EBE-87A3-65D8547AA2BF}"/>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68913351291614866"/>
          <c:y val="0.38461646897718349"/>
          <c:w val="0.82943625673435561"/>
          <c:h val="0.59121070543931376"/>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9.emf"/></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769620</xdr:colOff>
      <xdr:row>7</xdr:row>
      <xdr:rowOff>190500</xdr:rowOff>
    </xdr:from>
    <xdr:to>
      <xdr:col>9</xdr:col>
      <xdr:colOff>1409700</xdr:colOff>
      <xdr:row>60</xdr:row>
      <xdr:rowOff>106680</xdr:rowOff>
    </xdr:to>
    <xdr:grpSp>
      <xdr:nvGrpSpPr>
        <xdr:cNvPr id="11329080" name="Group 8">
          <a:extLst>
            <a:ext uri="{FF2B5EF4-FFF2-40B4-BE49-F238E27FC236}">
              <a16:creationId xmlns:a16="http://schemas.microsoft.com/office/drawing/2014/main" id="{42E7EE33-D912-4CB3-8569-F681D5A6B2E3}"/>
            </a:ext>
          </a:extLst>
        </xdr:cNvPr>
        <xdr:cNvGrpSpPr>
          <a:grpSpLocks/>
        </xdr:cNvGrpSpPr>
      </xdr:nvGrpSpPr>
      <xdr:grpSpPr bwMode="auto">
        <a:xfrm>
          <a:off x="1428750" y="1458913"/>
          <a:ext cx="9228138" cy="8769350"/>
          <a:chOff x="0" y="1808390"/>
          <a:chExt cx="7837714" cy="7027181"/>
        </a:xfrm>
      </xdr:grpSpPr>
      <xdr:grpSp>
        <xdr:nvGrpSpPr>
          <xdr:cNvPr id="11329081" name="Group 3">
            <a:extLst>
              <a:ext uri="{FF2B5EF4-FFF2-40B4-BE49-F238E27FC236}">
                <a16:creationId xmlns:a16="http://schemas.microsoft.com/office/drawing/2014/main" id="{52A073E6-BEBA-4A75-90CA-1FA13F3C7940}"/>
              </a:ext>
            </a:extLst>
          </xdr:cNvPr>
          <xdr:cNvGrpSpPr>
            <a:grpSpLocks/>
          </xdr:cNvGrpSpPr>
        </xdr:nvGrpSpPr>
        <xdr:grpSpPr bwMode="auto">
          <a:xfrm>
            <a:off x="0" y="1808390"/>
            <a:ext cx="7837714" cy="7027181"/>
            <a:chOff x="208749" y="1413029"/>
            <a:chExt cx="7352327" cy="7239197"/>
          </a:xfrm>
        </xdr:grpSpPr>
        <xdr:sp macro="" textlink="">
          <xdr:nvSpPr>
            <xdr:cNvPr id="11329092" name="Rectangle 4">
              <a:extLst>
                <a:ext uri="{FF2B5EF4-FFF2-40B4-BE49-F238E27FC236}">
                  <a16:creationId xmlns:a16="http://schemas.microsoft.com/office/drawing/2014/main" id="{5C49DD7B-B84D-47A7-9D9E-5A9576752FA5}"/>
                </a:ext>
              </a:extLst>
            </xdr:cNvPr>
            <xdr:cNvSpPr>
              <a:spLocks noChangeArrowheads="1"/>
            </xdr:cNvSpPr>
          </xdr:nvSpPr>
          <xdr:spPr bwMode="auto">
            <a:xfrm>
              <a:off x="272211" y="1413029"/>
              <a:ext cx="7288865" cy="1360626"/>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grpSp>
          <xdr:nvGrpSpPr>
            <xdr:cNvPr id="11329093" name="Group 2">
              <a:extLst>
                <a:ext uri="{FF2B5EF4-FFF2-40B4-BE49-F238E27FC236}">
                  <a16:creationId xmlns:a16="http://schemas.microsoft.com/office/drawing/2014/main" id="{1A2CD6D5-7DD2-4F8E-94A7-D17EC4FC657A}"/>
                </a:ext>
              </a:extLst>
            </xdr:cNvPr>
            <xdr:cNvGrpSpPr>
              <a:grpSpLocks/>
            </xdr:cNvGrpSpPr>
          </xdr:nvGrpSpPr>
          <xdr:grpSpPr bwMode="auto">
            <a:xfrm>
              <a:off x="208749" y="1438096"/>
              <a:ext cx="7352327" cy="7214130"/>
              <a:chOff x="208749" y="1438096"/>
              <a:chExt cx="7352327" cy="7214130"/>
            </a:xfrm>
          </xdr:grpSpPr>
          <xdr:sp macro="" textlink="">
            <xdr:nvSpPr>
              <xdr:cNvPr id="11329094" name="Rectangle 7">
                <a:extLst>
                  <a:ext uri="{FF2B5EF4-FFF2-40B4-BE49-F238E27FC236}">
                    <a16:creationId xmlns:a16="http://schemas.microsoft.com/office/drawing/2014/main" id="{CAC374EC-0F6A-45F8-8C65-6199E0E5F1EE}"/>
                  </a:ext>
                </a:extLst>
              </xdr:cNvPr>
              <xdr:cNvSpPr>
                <a:spLocks noChangeArrowheads="1"/>
              </xdr:cNvSpPr>
            </xdr:nvSpPr>
            <xdr:spPr bwMode="auto">
              <a:xfrm>
                <a:off x="224870" y="2780173"/>
                <a:ext cx="7327696" cy="123648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 name="Rectangle 5">
                <a:extLst>
                  <a:ext uri="{FF2B5EF4-FFF2-40B4-BE49-F238E27FC236}">
                    <a16:creationId xmlns:a16="http://schemas.microsoft.com/office/drawing/2014/main" id="{C723AA7B-19C6-43FD-8C16-820083E081A8}"/>
                  </a:ext>
                </a:extLst>
              </xdr:cNvPr>
              <xdr:cNvSpPr/>
            </xdr:nvSpPr>
            <xdr:spPr bwMode="auto">
              <a:xfrm>
                <a:off x="226978" y="1438057"/>
                <a:ext cx="431418" cy="1345227"/>
              </a:xfrm>
              <a:prstGeom prst="rect">
                <a:avLst/>
              </a:prstGeom>
              <a:solidFill>
                <a:srgbClr val="F1CD4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050" b="1">
                    <a:latin typeface="Arial" pitchFamily="34" charset="0"/>
                    <a:cs typeface="Arial" pitchFamily="34" charset="0"/>
                  </a:rPr>
                  <a:t>Objectives</a:t>
                </a:r>
              </a:p>
            </xdr:txBody>
          </xdr:sp>
          <xdr:sp macro="" textlink="">
            <xdr:nvSpPr>
              <xdr:cNvPr id="11329096" name="Rectangle 6">
                <a:extLst>
                  <a:ext uri="{FF2B5EF4-FFF2-40B4-BE49-F238E27FC236}">
                    <a16:creationId xmlns:a16="http://schemas.microsoft.com/office/drawing/2014/main" id="{17AF7442-96C4-4C86-A0D0-DEA61FAAC223}"/>
                  </a:ext>
                </a:extLst>
              </xdr:cNvPr>
              <xdr:cNvSpPr>
                <a:spLocks noChangeArrowheads="1"/>
              </xdr:cNvSpPr>
            </xdr:nvSpPr>
            <xdr:spPr bwMode="auto">
              <a:xfrm>
                <a:off x="208749" y="4023536"/>
                <a:ext cx="7343816" cy="1769083"/>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329097" name="Rectangle 8">
                <a:extLst>
                  <a:ext uri="{FF2B5EF4-FFF2-40B4-BE49-F238E27FC236}">
                    <a16:creationId xmlns:a16="http://schemas.microsoft.com/office/drawing/2014/main" id="{EAEA638B-6E72-42FA-842D-F22F845CF464}"/>
                  </a:ext>
                </a:extLst>
              </xdr:cNvPr>
              <xdr:cNvSpPr>
                <a:spLocks noChangeArrowheads="1"/>
              </xdr:cNvSpPr>
            </xdr:nvSpPr>
            <xdr:spPr bwMode="auto">
              <a:xfrm>
                <a:off x="214507" y="5530956"/>
                <a:ext cx="7346567" cy="164462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 name="Rectangle 10">
                <a:extLst>
                  <a:ext uri="{FF2B5EF4-FFF2-40B4-BE49-F238E27FC236}">
                    <a16:creationId xmlns:a16="http://schemas.microsoft.com/office/drawing/2014/main" id="{B5E822A8-83FB-4AF4-947A-C07D3D3DF6CB}"/>
                  </a:ext>
                </a:extLst>
              </xdr:cNvPr>
              <xdr:cNvSpPr/>
            </xdr:nvSpPr>
            <xdr:spPr bwMode="auto">
              <a:xfrm>
                <a:off x="226978" y="2751999"/>
                <a:ext cx="425341" cy="1270144"/>
              </a:xfrm>
              <a:prstGeom prst="rect">
                <a:avLst/>
              </a:prstGeom>
              <a:solidFill>
                <a:srgbClr val="FF0000"/>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Identify</a:t>
                </a:r>
                <a:endParaRPr lang="en-US" sz="1050" b="1">
                  <a:effectLst/>
                </a:endParaRPr>
              </a:p>
            </xdr:txBody>
          </xdr:sp>
          <xdr:sp macro="" textlink="">
            <xdr:nvSpPr>
              <xdr:cNvPr id="12" name="Rectangle 11">
                <a:extLst>
                  <a:ext uri="{FF2B5EF4-FFF2-40B4-BE49-F238E27FC236}">
                    <a16:creationId xmlns:a16="http://schemas.microsoft.com/office/drawing/2014/main" id="{62CDCF66-119D-417D-BC0B-F2002B280C46}"/>
                  </a:ext>
                </a:extLst>
              </xdr:cNvPr>
              <xdr:cNvSpPr/>
            </xdr:nvSpPr>
            <xdr:spPr bwMode="auto">
              <a:xfrm>
                <a:off x="233054" y="5548819"/>
                <a:ext cx="443570" cy="1658070"/>
              </a:xfrm>
              <a:prstGeom prst="rect">
                <a:avLst/>
              </a:prstGeom>
              <a:solidFill>
                <a:srgbClr val="92D050"/>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Evaluate</a:t>
                </a:r>
                <a:endParaRPr lang="en-US" sz="1050" b="1">
                  <a:effectLst/>
                </a:endParaRPr>
              </a:p>
            </xdr:txBody>
          </xdr:sp>
          <xdr:sp macro="" textlink="">
            <xdr:nvSpPr>
              <xdr:cNvPr id="13" name="Rectangle 12">
                <a:extLst>
                  <a:ext uri="{FF2B5EF4-FFF2-40B4-BE49-F238E27FC236}">
                    <a16:creationId xmlns:a16="http://schemas.microsoft.com/office/drawing/2014/main" id="{B665ABBB-DCDC-43F9-BF3F-A09143A2729F}"/>
                  </a:ext>
                </a:extLst>
              </xdr:cNvPr>
              <xdr:cNvSpPr/>
            </xdr:nvSpPr>
            <xdr:spPr bwMode="auto">
              <a:xfrm>
                <a:off x="208749" y="4053428"/>
                <a:ext cx="461799" cy="1495392"/>
              </a:xfrm>
              <a:prstGeom prst="rect">
                <a:avLst/>
              </a:prstGeom>
              <a:solidFill>
                <a:srgbClr val="08F8E7"/>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Assess</a:t>
                </a:r>
                <a:endParaRPr lang="en-US" sz="1050" b="1">
                  <a:effectLst/>
                </a:endParaRPr>
              </a:p>
            </xdr:txBody>
          </xdr:sp>
          <xdr:cxnSp macro="">
            <xdr:nvCxnSpPr>
              <xdr:cNvPr id="11329101" name="Straight Arrow Connector 15">
                <a:extLst>
                  <a:ext uri="{FF2B5EF4-FFF2-40B4-BE49-F238E27FC236}">
                    <a16:creationId xmlns:a16="http://schemas.microsoft.com/office/drawing/2014/main" id="{2BD97AC9-4F15-4B7E-B837-1DA79F279BE3}"/>
                  </a:ext>
                </a:extLst>
              </xdr:cNvPr>
              <xdr:cNvCxnSpPr>
                <a:cxnSpLocks noChangeShapeType="1"/>
                <a:stCxn id="35" idx="2"/>
                <a:endCxn id="10940379" idx="0"/>
              </xdr:cNvCxnSpPr>
            </xdr:nvCxnSpPr>
            <xdr:spPr bwMode="auto">
              <a:xfrm>
                <a:off x="1447240" y="1711981"/>
                <a:ext cx="0" cy="2026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0940376" name="Rectangle 17">
                <a:extLst>
                  <a:ext uri="{FF2B5EF4-FFF2-40B4-BE49-F238E27FC236}">
                    <a16:creationId xmlns:a16="http://schemas.microsoft.com/office/drawing/2014/main" id="{E2F12ECB-D144-481D-A0CF-776A5A59594A}"/>
                  </a:ext>
                </a:extLst>
              </xdr:cNvPr>
              <xdr:cNvSpPr>
                <a:spLocks noChangeArrowheads="1"/>
              </xdr:cNvSpPr>
            </xdr:nvSpPr>
            <xdr:spPr bwMode="auto">
              <a:xfrm>
                <a:off x="785998" y="2958476"/>
                <a:ext cx="1318558" cy="86970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3.Open &lt;Risk Register Tab&gt; and input risk by entering ID # and Date Identified</a:t>
                </a:r>
              </a:p>
            </xdr:txBody>
          </xdr:sp>
          <xdr:cxnSp macro="">
            <xdr:nvCxnSpPr>
              <xdr:cNvPr id="11329103" name="Straight Arrow Connector 29">
                <a:extLst>
                  <a:ext uri="{FF2B5EF4-FFF2-40B4-BE49-F238E27FC236}">
                    <a16:creationId xmlns:a16="http://schemas.microsoft.com/office/drawing/2014/main" id="{512B21C0-98A8-4A55-9502-580FC2CAB022}"/>
                  </a:ext>
                </a:extLst>
              </xdr:cNvPr>
              <xdr:cNvCxnSpPr>
                <a:cxnSpLocks noChangeShapeType="1"/>
                <a:stCxn id="10940376" idx="3"/>
                <a:endCxn id="10940409" idx="1"/>
              </xdr:cNvCxnSpPr>
            </xdr:nvCxnSpPr>
            <xdr:spPr bwMode="auto">
              <a:xfrm flipV="1">
                <a:off x="2103653" y="3392004"/>
                <a:ext cx="443777" cy="3844"/>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35" name="Flowchart: Terminator 34">
                <a:extLst>
                  <a:ext uri="{FF2B5EF4-FFF2-40B4-BE49-F238E27FC236}">
                    <a16:creationId xmlns:a16="http://schemas.microsoft.com/office/drawing/2014/main" id="{E8CE92BE-5E4D-4792-866B-0158B6F2AACF}"/>
                  </a:ext>
                </a:extLst>
              </xdr:cNvPr>
              <xdr:cNvSpPr/>
            </xdr:nvSpPr>
            <xdr:spPr bwMode="auto">
              <a:xfrm>
                <a:off x="1150576" y="1500625"/>
                <a:ext cx="595478" cy="212734"/>
              </a:xfrm>
              <a:prstGeom prst="flowChartTerminator">
                <a:avLst/>
              </a:prstGeom>
              <a:solidFill>
                <a:schemeClr val="accent1">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18288" rIns="18288" bIns="18288" rtlCol="0" anchor="ctr" anchorCtr="1" upright="1"/>
              <a:lstStyle/>
              <a:p>
                <a:pPr algn="ctr"/>
                <a:r>
                  <a:rPr lang="en-US" sz="800">
                    <a:latin typeface="Arial" pitchFamily="34" charset="0"/>
                    <a:cs typeface="Arial" pitchFamily="34" charset="0"/>
                  </a:rPr>
                  <a:t>Start</a:t>
                </a:r>
              </a:p>
            </xdr:txBody>
          </xdr:sp>
          <xdr:sp macro="" textlink="">
            <xdr:nvSpPr>
              <xdr:cNvPr id="10940379" name="Flowchart: Process 39">
                <a:extLst>
                  <a:ext uri="{FF2B5EF4-FFF2-40B4-BE49-F238E27FC236}">
                    <a16:creationId xmlns:a16="http://schemas.microsoft.com/office/drawing/2014/main" id="{4025721F-3EB8-440C-8BA4-541CA394D270}"/>
                  </a:ext>
                </a:extLst>
              </xdr:cNvPr>
              <xdr:cNvSpPr>
                <a:spLocks noChangeArrowheads="1"/>
              </xdr:cNvSpPr>
            </xdr:nvSpPr>
            <xdr:spPr bwMode="auto">
              <a:xfrm>
                <a:off x="785998" y="1913579"/>
                <a:ext cx="1318558"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1.0 Consult the MLHU Risk Management Workbook </a:t>
                </a:r>
              </a:p>
            </xdr:txBody>
          </xdr:sp>
          <xdr:sp macro="" textlink="">
            <xdr:nvSpPr>
              <xdr:cNvPr id="10940380" name="Flowchart: Data 50">
                <a:extLst>
                  <a:ext uri="{FF2B5EF4-FFF2-40B4-BE49-F238E27FC236}">
                    <a16:creationId xmlns:a16="http://schemas.microsoft.com/office/drawing/2014/main" id="{4A71D472-8498-4EB1-B430-5D3AC4A99DE6}"/>
                  </a:ext>
                </a:extLst>
              </xdr:cNvPr>
              <xdr:cNvSpPr>
                <a:spLocks noChangeArrowheads="1"/>
              </xdr:cNvSpPr>
            </xdr:nvSpPr>
            <xdr:spPr bwMode="auto">
              <a:xfrm>
                <a:off x="3204367" y="4466381"/>
                <a:ext cx="1646678" cy="725797"/>
              </a:xfrm>
              <a:prstGeom prst="flowChartInputOutpu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6.0 System automatically calculates "Risk Rating" as High, Medium, or Low</a:t>
                </a:r>
              </a:p>
            </xdr:txBody>
          </xdr:sp>
          <xdr:sp macro="" textlink="">
            <xdr:nvSpPr>
              <xdr:cNvPr id="10940383" name="Flowchart: Process 64">
                <a:extLst>
                  <a:ext uri="{FF2B5EF4-FFF2-40B4-BE49-F238E27FC236}">
                    <a16:creationId xmlns:a16="http://schemas.microsoft.com/office/drawing/2014/main" id="{065BC973-0D78-4E02-A456-DDF0A283FE62}"/>
                  </a:ext>
                </a:extLst>
              </xdr:cNvPr>
              <xdr:cNvSpPr>
                <a:spLocks noChangeArrowheads="1"/>
              </xdr:cNvSpPr>
            </xdr:nvSpPr>
            <xdr:spPr bwMode="auto">
              <a:xfrm>
                <a:off x="5586277" y="4522693"/>
                <a:ext cx="1318558" cy="65071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7.0 Enter Key Mitigation Strategies ("Controls") </a:t>
                </a:r>
              </a:p>
            </xdr:txBody>
          </xdr:sp>
          <xdr:sp macro="" textlink="">
            <xdr:nvSpPr>
              <xdr:cNvPr id="10940397" name="Flowchart: Process 136">
                <a:extLst>
                  <a:ext uri="{FF2B5EF4-FFF2-40B4-BE49-F238E27FC236}">
                    <a16:creationId xmlns:a16="http://schemas.microsoft.com/office/drawing/2014/main" id="{1C1D5239-83BD-4150-91F9-60D6ABB81474}"/>
                  </a:ext>
                </a:extLst>
              </xdr:cNvPr>
              <xdr:cNvSpPr>
                <a:spLocks noChangeArrowheads="1"/>
              </xdr:cNvSpPr>
            </xdr:nvSpPr>
            <xdr:spPr bwMode="auto">
              <a:xfrm>
                <a:off x="2195700" y="6118194"/>
                <a:ext cx="1312482" cy="644457"/>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8.0 Evaluate (Update) Current Strength of Controls </a:t>
                </a:r>
              </a:p>
              <a:p>
                <a:pPr algn="ctr" rtl="0">
                  <a:defRPr sz="1000"/>
                </a:pPr>
                <a:r>
                  <a:rPr lang="en-US" sz="800" b="0" i="1" u="none" strike="noStrike" baseline="0">
                    <a:solidFill>
                      <a:srgbClr val="000000"/>
                    </a:solidFill>
                    <a:latin typeface="Arial"/>
                    <a:cs typeface="Arial"/>
                  </a:rPr>
                  <a:t>Consult &lt;Risk Scales Tab&gt;</a:t>
                </a:r>
              </a:p>
            </xdr:txBody>
          </xdr:sp>
          <xdr:sp macro="" textlink="">
            <xdr:nvSpPr>
              <xdr:cNvPr id="10940401" name="Flowchart: Process 237">
                <a:extLst>
                  <a:ext uri="{FF2B5EF4-FFF2-40B4-BE49-F238E27FC236}">
                    <a16:creationId xmlns:a16="http://schemas.microsoft.com/office/drawing/2014/main" id="{5003ABA1-B751-480B-BCF8-B5A935DE8BC7}"/>
                  </a:ext>
                </a:extLst>
              </xdr:cNvPr>
              <xdr:cNvSpPr>
                <a:spLocks noChangeArrowheads="1"/>
              </xdr:cNvSpPr>
            </xdr:nvSpPr>
            <xdr:spPr bwMode="auto">
              <a:xfrm>
                <a:off x="2341531" y="1913579"/>
                <a:ext cx="1312482"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2.0 Review the Risk Management Process &lt;Objectives Tab&gt; </a:t>
                </a:r>
              </a:p>
            </xdr:txBody>
          </xdr:sp>
          <xdr:cxnSp macro="">
            <xdr:nvCxnSpPr>
              <xdr:cNvPr id="11329110" name="Straight Arrow Connector 238">
                <a:extLst>
                  <a:ext uri="{FF2B5EF4-FFF2-40B4-BE49-F238E27FC236}">
                    <a16:creationId xmlns:a16="http://schemas.microsoft.com/office/drawing/2014/main" id="{F429FCFA-EC8B-4F6F-A45B-A72297D94B08}"/>
                  </a:ext>
                </a:extLst>
              </xdr:cNvPr>
              <xdr:cNvCxnSpPr>
                <a:cxnSpLocks noChangeShapeType="1"/>
                <a:stCxn id="10940379" idx="3"/>
                <a:endCxn id="10940401" idx="1"/>
              </xdr:cNvCxnSpPr>
            </xdr:nvCxnSpPr>
            <xdr:spPr bwMode="auto">
              <a:xfrm flipV="1">
                <a:off x="2103275" y="2237867"/>
                <a:ext cx="23674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1329111" name="Rectangle 179">
                <a:extLst>
                  <a:ext uri="{FF2B5EF4-FFF2-40B4-BE49-F238E27FC236}">
                    <a16:creationId xmlns:a16="http://schemas.microsoft.com/office/drawing/2014/main" id="{36E99BDE-49D3-4EE7-8A91-3B66E9C09900}"/>
                  </a:ext>
                </a:extLst>
              </xdr:cNvPr>
              <xdr:cNvSpPr>
                <a:spLocks noChangeArrowheads="1"/>
              </xdr:cNvSpPr>
            </xdr:nvSpPr>
            <xdr:spPr bwMode="auto">
              <a:xfrm>
                <a:off x="224869" y="7206891"/>
                <a:ext cx="7336207" cy="144533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940408" name="Flowchart: Process 153">
                <a:extLst>
                  <a:ext uri="{FF2B5EF4-FFF2-40B4-BE49-F238E27FC236}">
                    <a16:creationId xmlns:a16="http://schemas.microsoft.com/office/drawing/2014/main" id="{EF45F4E4-C31B-40FA-9BCA-89FE65E068A6}"/>
                  </a:ext>
                </a:extLst>
              </xdr:cNvPr>
              <xdr:cNvSpPr>
                <a:spLocks noChangeArrowheads="1"/>
              </xdr:cNvSpPr>
            </xdr:nvSpPr>
            <xdr:spPr bwMode="auto">
              <a:xfrm>
                <a:off x="4292025" y="3077356"/>
                <a:ext cx="1051200" cy="638201"/>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lnSpc>
                    <a:spcPts val="800"/>
                  </a:lnSpc>
                  <a:defRPr sz="1000"/>
                </a:pPr>
                <a:r>
                  <a:rPr lang="en-US" sz="800" b="0" i="0" u="none" strike="noStrike" baseline="0">
                    <a:solidFill>
                      <a:srgbClr val="000000"/>
                    </a:solidFill>
                    <a:latin typeface="Arial"/>
                    <a:cs typeface="Arial"/>
                  </a:rPr>
                  <a:t>5.0 Enter a description of the risk. </a:t>
                </a:r>
                <a:endParaRPr lang="en-US" sz="800" b="0" i="1" u="none" strike="noStrike" baseline="0">
                  <a:solidFill>
                    <a:srgbClr val="000000"/>
                  </a:solidFill>
                  <a:latin typeface="Arial"/>
                  <a:cs typeface="Arial"/>
                </a:endParaRPr>
              </a:p>
            </xdr:txBody>
          </xdr:sp>
          <xdr:sp macro="" textlink="">
            <xdr:nvSpPr>
              <xdr:cNvPr id="10940409" name="Flowchart: Process 257">
                <a:extLst>
                  <a:ext uri="{FF2B5EF4-FFF2-40B4-BE49-F238E27FC236}">
                    <a16:creationId xmlns:a16="http://schemas.microsoft.com/office/drawing/2014/main" id="{BA7084CD-18C4-48C0-A875-717BBD1B3D9F}"/>
                  </a:ext>
                </a:extLst>
              </xdr:cNvPr>
              <xdr:cNvSpPr>
                <a:spLocks noChangeArrowheads="1"/>
              </xdr:cNvSpPr>
            </xdr:nvSpPr>
            <xdr:spPr bwMode="auto">
              <a:xfrm>
                <a:off x="2548126" y="3077356"/>
                <a:ext cx="1294253"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4.0 Select most appropriate Risk Category </a:t>
                </a:r>
                <a:r>
                  <a:rPr lang="en-US" sz="800" b="0" i="1" u="none" strike="noStrike" baseline="0">
                    <a:solidFill>
                      <a:srgbClr val="000000"/>
                    </a:solidFill>
                    <a:latin typeface="Arial"/>
                    <a:cs typeface="Arial"/>
                  </a:rPr>
                  <a:t>Consult &lt;Risk Categories Tab&gt;</a:t>
                </a:r>
              </a:p>
            </xdr:txBody>
          </xdr:sp>
          <xdr:cxnSp macro="">
            <xdr:nvCxnSpPr>
              <xdr:cNvPr id="11329114" name="Elbow Connector 130">
                <a:extLst>
                  <a:ext uri="{FF2B5EF4-FFF2-40B4-BE49-F238E27FC236}">
                    <a16:creationId xmlns:a16="http://schemas.microsoft.com/office/drawing/2014/main" id="{E0B8DDD2-361E-4C6A-83F7-D6B316557B87}"/>
                  </a:ext>
                </a:extLst>
              </xdr:cNvPr>
              <xdr:cNvCxnSpPr>
                <a:cxnSpLocks noChangeShapeType="1"/>
                <a:stCxn id="10940408" idx="2"/>
                <a:endCxn id="66" idx="0"/>
              </xdr:cNvCxnSpPr>
            </xdr:nvCxnSpPr>
            <xdr:spPr bwMode="auto">
              <a:xfrm rot="5400000">
                <a:off x="2941217" y="2629832"/>
                <a:ext cx="789910" cy="2963886"/>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115" name="Straight Arrow Connector 238">
                <a:extLst>
                  <a:ext uri="{FF2B5EF4-FFF2-40B4-BE49-F238E27FC236}">
                    <a16:creationId xmlns:a16="http://schemas.microsoft.com/office/drawing/2014/main" id="{728493FF-1C36-4743-8D39-70CC2199DF9B}"/>
                  </a:ext>
                </a:extLst>
              </xdr:cNvPr>
              <xdr:cNvCxnSpPr>
                <a:cxnSpLocks noChangeShapeType="1"/>
                <a:stCxn id="10940409" idx="3"/>
                <a:endCxn id="10940408" idx="1"/>
              </xdr:cNvCxnSpPr>
            </xdr:nvCxnSpPr>
            <xdr:spPr bwMode="auto">
              <a:xfrm>
                <a:off x="3840031" y="3392004"/>
                <a:ext cx="453191" cy="610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116" name="Elbow Connector 130">
                <a:extLst>
                  <a:ext uri="{FF2B5EF4-FFF2-40B4-BE49-F238E27FC236}">
                    <a16:creationId xmlns:a16="http://schemas.microsoft.com/office/drawing/2014/main" id="{A0C05FF7-54A1-479A-8754-A44E02845BB1}"/>
                  </a:ext>
                </a:extLst>
              </xdr:cNvPr>
              <xdr:cNvCxnSpPr>
                <a:cxnSpLocks noChangeShapeType="1"/>
                <a:stCxn id="10940401" idx="2"/>
                <a:endCxn id="10940376" idx="0"/>
              </xdr:cNvCxnSpPr>
            </xdr:nvCxnSpPr>
            <xdr:spPr bwMode="auto">
              <a:xfrm rot="5400000">
                <a:off x="2016533" y="1980777"/>
                <a:ext cx="410827" cy="1549411"/>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11" name="Flowchart: Terminator 110">
                <a:extLst>
                  <a:ext uri="{FF2B5EF4-FFF2-40B4-BE49-F238E27FC236}">
                    <a16:creationId xmlns:a16="http://schemas.microsoft.com/office/drawing/2014/main" id="{CB846F15-1428-4330-8776-5B32B1B54D1C}"/>
                  </a:ext>
                </a:extLst>
              </xdr:cNvPr>
              <xdr:cNvSpPr/>
            </xdr:nvSpPr>
            <xdr:spPr bwMode="auto">
              <a:xfrm>
                <a:off x="5993390" y="7913916"/>
                <a:ext cx="595478" cy="200220"/>
              </a:xfrm>
              <a:prstGeom prst="flowChartTerminator">
                <a:avLst/>
              </a:prstGeom>
              <a:solidFill>
                <a:schemeClr val="accent1">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18288" rIns="18288" bIns="18288" rtlCol="0" anchor="ctr" anchorCtr="1" upright="1"/>
              <a:lstStyle/>
              <a:p>
                <a:pPr algn="ctr"/>
                <a:r>
                  <a:rPr lang="en-US" sz="800">
                    <a:latin typeface="Arial" pitchFamily="34" charset="0"/>
                    <a:cs typeface="Arial" pitchFamily="34" charset="0"/>
                  </a:rPr>
                  <a:t>End</a:t>
                </a:r>
              </a:p>
            </xdr:txBody>
          </xdr:sp>
        </xdr:grpSp>
      </xdr:grpSp>
      <xdr:sp macro="" textlink="">
        <xdr:nvSpPr>
          <xdr:cNvPr id="64" name="Rectangle 63">
            <a:extLst>
              <a:ext uri="{FF2B5EF4-FFF2-40B4-BE49-F238E27FC236}">
                <a16:creationId xmlns:a16="http://schemas.microsoft.com/office/drawing/2014/main" id="{CBBC7A15-46EE-4511-8800-C1862519C75A}"/>
              </a:ext>
            </a:extLst>
          </xdr:cNvPr>
          <xdr:cNvSpPr/>
        </xdr:nvSpPr>
        <xdr:spPr bwMode="auto">
          <a:xfrm>
            <a:off x="19432" y="7456859"/>
            <a:ext cx="479331" cy="1372639"/>
          </a:xfrm>
          <a:prstGeom prst="rect">
            <a:avLst/>
          </a:prstGeom>
          <a:solidFill>
            <a:schemeClr val="accent6">
              <a:lumMod val="75000"/>
            </a:schemeClr>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Monitor &amp; Report</a:t>
            </a:r>
            <a:endParaRPr lang="en-US" sz="1050" b="1">
              <a:effectLst/>
            </a:endParaRPr>
          </a:p>
        </xdr:txBody>
      </xdr:sp>
      <xdr:sp macro="" textlink="">
        <xdr:nvSpPr>
          <xdr:cNvPr id="66" name="Flowchart: Process 153">
            <a:extLst>
              <a:ext uri="{FF2B5EF4-FFF2-40B4-BE49-F238E27FC236}">
                <a16:creationId xmlns:a16="http://schemas.microsoft.com/office/drawing/2014/main" id="{00E2796C-22AA-45DB-8BEE-791B523D14A2}"/>
              </a:ext>
            </a:extLst>
          </xdr:cNvPr>
          <xdr:cNvSpPr>
            <a:spLocks noChangeArrowheads="1"/>
          </xdr:cNvSpPr>
        </xdr:nvSpPr>
        <xdr:spPr bwMode="auto">
          <a:xfrm>
            <a:off x="1178896" y="4814833"/>
            <a:ext cx="1334355" cy="613436"/>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lnSpc>
                <a:spcPts val="800"/>
              </a:lnSpc>
              <a:defRPr sz="1000"/>
            </a:pPr>
            <a:r>
              <a:rPr lang="en-US" sz="800" b="0" i="0" u="none" strike="noStrike" baseline="0">
                <a:solidFill>
                  <a:srgbClr val="000000"/>
                </a:solidFill>
                <a:latin typeface="Arial"/>
                <a:cs typeface="Arial"/>
              </a:rPr>
              <a:t>5.0 Assess the impact and likelihood of each risk. </a:t>
            </a:r>
            <a:r>
              <a:rPr lang="en-US" sz="800" b="0" i="1" u="none" strike="noStrike" baseline="0">
                <a:solidFill>
                  <a:srgbClr val="000000"/>
                </a:solidFill>
                <a:latin typeface="Arial"/>
                <a:cs typeface="Arial"/>
              </a:rPr>
              <a:t>Consult &lt;Risk Scales Tab&gt;</a:t>
            </a:r>
          </a:p>
        </xdr:txBody>
      </xdr:sp>
      <xdr:cxnSp macro="">
        <xdr:nvCxnSpPr>
          <xdr:cNvPr id="11329084" name="Elbow Connector 130">
            <a:extLst>
              <a:ext uri="{FF2B5EF4-FFF2-40B4-BE49-F238E27FC236}">
                <a16:creationId xmlns:a16="http://schemas.microsoft.com/office/drawing/2014/main" id="{BF7D608B-0D0F-4966-A1DF-9A592EC9E9F6}"/>
              </a:ext>
            </a:extLst>
          </xdr:cNvPr>
          <xdr:cNvCxnSpPr>
            <a:cxnSpLocks noChangeShapeType="1"/>
            <a:stCxn id="10940383" idx="2"/>
            <a:endCxn id="10940397" idx="0"/>
          </xdr:cNvCxnSpPr>
        </xdr:nvCxnSpPr>
        <xdr:spPr bwMode="auto">
          <a:xfrm rot="5400000">
            <a:off x="4216401" y="4134757"/>
            <a:ext cx="914399" cy="3563257"/>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85" name="Straight Arrow Connector 29">
            <a:extLst>
              <a:ext uri="{FF2B5EF4-FFF2-40B4-BE49-F238E27FC236}">
                <a16:creationId xmlns:a16="http://schemas.microsoft.com/office/drawing/2014/main" id="{D5C7A255-A25C-48F7-992A-D3DEF5EFE809}"/>
              </a:ext>
            </a:extLst>
          </xdr:cNvPr>
          <xdr:cNvCxnSpPr>
            <a:cxnSpLocks noChangeShapeType="1"/>
            <a:stCxn id="66" idx="3"/>
            <a:endCxn id="10940380" idx="2"/>
          </xdr:cNvCxnSpPr>
        </xdr:nvCxnSpPr>
        <xdr:spPr bwMode="auto">
          <a:xfrm>
            <a:off x="2512785" y="5120087"/>
            <a:ext cx="857081" cy="416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86" name="Straight Arrow Connector 29">
            <a:extLst>
              <a:ext uri="{FF2B5EF4-FFF2-40B4-BE49-F238E27FC236}">
                <a16:creationId xmlns:a16="http://schemas.microsoft.com/office/drawing/2014/main" id="{8FEEAF0B-E2B5-45D8-9E55-37AF854C163C}"/>
              </a:ext>
            </a:extLst>
          </xdr:cNvPr>
          <xdr:cNvCxnSpPr>
            <a:cxnSpLocks noChangeShapeType="1"/>
          </xdr:cNvCxnSpPr>
        </xdr:nvCxnSpPr>
        <xdr:spPr bwMode="auto">
          <a:xfrm>
            <a:off x="4773386" y="5199744"/>
            <a:ext cx="979714"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47" name="Flowchart: Process 290">
            <a:extLst>
              <a:ext uri="{FF2B5EF4-FFF2-40B4-BE49-F238E27FC236}">
                <a16:creationId xmlns:a16="http://schemas.microsoft.com/office/drawing/2014/main" id="{5A29E12F-3BAA-4520-838E-809BBC8F7886}"/>
              </a:ext>
            </a:extLst>
          </xdr:cNvPr>
          <xdr:cNvSpPr>
            <a:spLocks noChangeArrowheads="1"/>
          </xdr:cNvSpPr>
        </xdr:nvSpPr>
        <xdr:spPr bwMode="auto">
          <a:xfrm>
            <a:off x="2267107" y="7930601"/>
            <a:ext cx="1347310" cy="637730"/>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9.0 Determine level of residual risk for the current quarter based on the current strength of controls in place </a:t>
            </a:r>
          </a:p>
          <a:p>
            <a:pPr marL="0" marR="0" lvl="0" indent="0" algn="ctr" defTabSz="914400" rtl="0" eaLnBrk="1" fontAlgn="auto" latinLnBrk="0" hangingPunct="1">
              <a:lnSpc>
                <a:spcPts val="700"/>
              </a:lnSpc>
              <a:spcBef>
                <a:spcPts val="0"/>
              </a:spcBef>
              <a:spcAft>
                <a:spcPts val="0"/>
              </a:spcAft>
              <a:buClrTx/>
              <a:buSzTx/>
              <a:buFontTx/>
              <a:buNone/>
              <a:tabLst/>
              <a:defRPr sz="1000"/>
            </a:pPr>
            <a:r>
              <a:rPr lang="en-US" sz="800" b="0" i="1" u="none" strike="noStrike" baseline="0">
                <a:solidFill>
                  <a:srgbClr val="000000"/>
                </a:solidFill>
                <a:latin typeface="Arial"/>
                <a:ea typeface="+mn-ea"/>
                <a:cs typeface="Arial"/>
              </a:rPr>
              <a:t>Consult &lt;Risk Scales Tab&gt;</a:t>
            </a:r>
          </a:p>
          <a:p>
            <a:pPr algn="ctr" rtl="0">
              <a:lnSpc>
                <a:spcPts val="700"/>
              </a:lnSpc>
              <a:defRPr sz="1000"/>
            </a:pPr>
            <a:endParaRPr lang="en-US" sz="800" b="0" i="0" u="none" strike="noStrike" baseline="0">
              <a:solidFill>
                <a:srgbClr val="000000"/>
              </a:solidFill>
              <a:latin typeface="Arial"/>
              <a:cs typeface="Arial"/>
            </a:endParaRPr>
          </a:p>
        </xdr:txBody>
      </xdr:sp>
      <xdr:sp macro="" textlink="">
        <xdr:nvSpPr>
          <xdr:cNvPr id="150" name="Flowchart: Process 290">
            <a:extLst>
              <a:ext uri="{FF2B5EF4-FFF2-40B4-BE49-F238E27FC236}">
                <a16:creationId xmlns:a16="http://schemas.microsoft.com/office/drawing/2014/main" id="{B0C7735D-B2B9-41DD-A147-727870D39329}"/>
              </a:ext>
            </a:extLst>
          </xdr:cNvPr>
          <xdr:cNvSpPr>
            <a:spLocks noChangeArrowheads="1"/>
          </xdr:cNvSpPr>
        </xdr:nvSpPr>
        <xdr:spPr bwMode="auto">
          <a:xfrm>
            <a:off x="4203865" y="7967043"/>
            <a:ext cx="1366742" cy="637730"/>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10.0 Enter (Update) the Most Responsible Leader to implement mitigation strategies for the current quarter </a:t>
            </a:r>
          </a:p>
        </xdr:txBody>
      </xdr:sp>
      <xdr:cxnSp macro="">
        <xdr:nvCxnSpPr>
          <xdr:cNvPr id="11329089" name="Straight Arrow Connector 29">
            <a:extLst>
              <a:ext uri="{FF2B5EF4-FFF2-40B4-BE49-F238E27FC236}">
                <a16:creationId xmlns:a16="http://schemas.microsoft.com/office/drawing/2014/main" id="{E9EBD3AF-949B-40A8-B1AE-51AA58D50E5A}"/>
              </a:ext>
            </a:extLst>
          </xdr:cNvPr>
          <xdr:cNvCxnSpPr>
            <a:cxnSpLocks noChangeShapeType="1"/>
            <a:stCxn id="10940397" idx="2"/>
          </xdr:cNvCxnSpPr>
        </xdr:nvCxnSpPr>
        <xdr:spPr bwMode="auto">
          <a:xfrm flipH="1">
            <a:off x="2875643" y="7001328"/>
            <a:ext cx="16329" cy="89263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90" name="Straight Arrow Connector 29">
            <a:extLst>
              <a:ext uri="{FF2B5EF4-FFF2-40B4-BE49-F238E27FC236}">
                <a16:creationId xmlns:a16="http://schemas.microsoft.com/office/drawing/2014/main" id="{B8AD05DE-2827-4F5A-B4A7-42479052C92A}"/>
              </a:ext>
            </a:extLst>
          </xdr:cNvPr>
          <xdr:cNvCxnSpPr>
            <a:cxnSpLocks noChangeShapeType="1"/>
          </xdr:cNvCxnSpPr>
        </xdr:nvCxnSpPr>
        <xdr:spPr bwMode="auto">
          <a:xfrm flipV="1">
            <a:off x="3632201" y="8262257"/>
            <a:ext cx="575128"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91" name="Straight Arrow Connector 29">
            <a:extLst>
              <a:ext uri="{FF2B5EF4-FFF2-40B4-BE49-F238E27FC236}">
                <a16:creationId xmlns:a16="http://schemas.microsoft.com/office/drawing/2014/main" id="{9E5849F1-F003-4472-9C67-4D451AAD190D}"/>
              </a:ext>
            </a:extLst>
          </xdr:cNvPr>
          <xdr:cNvCxnSpPr>
            <a:cxnSpLocks noChangeShapeType="1"/>
          </xdr:cNvCxnSpPr>
        </xdr:nvCxnSpPr>
        <xdr:spPr bwMode="auto">
          <a:xfrm>
            <a:off x="5557157" y="8224157"/>
            <a:ext cx="620486"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106680</xdr:rowOff>
    </xdr:from>
    <xdr:to>
      <xdr:col>9</xdr:col>
      <xdr:colOff>114300</xdr:colOff>
      <xdr:row>16</xdr:row>
      <xdr:rowOff>1905</xdr:rowOff>
    </xdr:to>
    <xdr:pic>
      <xdr:nvPicPr>
        <xdr:cNvPr id="11094385" name="Picture 4">
          <a:extLst>
            <a:ext uri="{FF2B5EF4-FFF2-40B4-BE49-F238E27FC236}">
              <a16:creationId xmlns:a16="http://schemas.microsoft.com/office/drawing/2014/main" id="{7C6D87EB-72E5-413B-895C-479A9D401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06680"/>
          <a:ext cx="5410200" cy="2575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121920</xdr:colOff>
      <xdr:row>14</xdr:row>
      <xdr:rowOff>114300</xdr:rowOff>
    </xdr:from>
    <xdr:to>
      <xdr:col>3</xdr:col>
      <xdr:colOff>403860</xdr:colOff>
      <xdr:row>22</xdr:row>
      <xdr:rowOff>7620</xdr:rowOff>
    </xdr:to>
    <xdr:pic>
      <xdr:nvPicPr>
        <xdr:cNvPr id="11094386" name="Picture 6">
          <a:extLst>
            <a:ext uri="{FF2B5EF4-FFF2-40B4-BE49-F238E27FC236}">
              <a16:creationId xmlns:a16="http://schemas.microsoft.com/office/drawing/2014/main" id="{A689452C-7909-4244-AFB5-586DFDF539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 y="2461260"/>
          <a:ext cx="2110740" cy="1234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541020</xdr:colOff>
      <xdr:row>14</xdr:row>
      <xdr:rowOff>129540</xdr:rowOff>
    </xdr:from>
    <xdr:to>
      <xdr:col>7</xdr:col>
      <xdr:colOff>281940</xdr:colOff>
      <xdr:row>23</xdr:row>
      <xdr:rowOff>137160</xdr:rowOff>
    </xdr:to>
    <xdr:pic>
      <xdr:nvPicPr>
        <xdr:cNvPr id="11094387" name="Picture 8">
          <a:extLst>
            <a:ext uri="{FF2B5EF4-FFF2-40B4-BE49-F238E27FC236}">
              <a16:creationId xmlns:a16="http://schemas.microsoft.com/office/drawing/2014/main" id="{A4F14BBB-C044-47E4-B222-141A918C5F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69820" y="2476500"/>
          <a:ext cx="2179320" cy="1516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14</xdr:row>
      <xdr:rowOff>160020</xdr:rowOff>
    </xdr:from>
    <xdr:to>
      <xdr:col>13</xdr:col>
      <xdr:colOff>449580</xdr:colOff>
      <xdr:row>25</xdr:row>
      <xdr:rowOff>150495</xdr:rowOff>
    </xdr:to>
    <xdr:pic>
      <xdr:nvPicPr>
        <xdr:cNvPr id="11094388" name="Picture 10">
          <a:extLst>
            <a:ext uri="{FF2B5EF4-FFF2-40B4-BE49-F238E27FC236}">
              <a16:creationId xmlns:a16="http://schemas.microsoft.com/office/drawing/2014/main" id="{E80A3006-06C1-48C7-8660-8C3823D02AE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0" y="2506980"/>
          <a:ext cx="3497580" cy="1851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693420</xdr:colOff>
      <xdr:row>14</xdr:row>
      <xdr:rowOff>190500</xdr:rowOff>
    </xdr:from>
    <xdr:to>
      <xdr:col>18</xdr:col>
      <xdr:colOff>1905</xdr:colOff>
      <xdr:row>25</xdr:row>
      <xdr:rowOff>1905</xdr:rowOff>
    </xdr:to>
    <xdr:pic>
      <xdr:nvPicPr>
        <xdr:cNvPr id="11094389" name="Picture 12">
          <a:extLst>
            <a:ext uri="{FF2B5EF4-FFF2-40B4-BE49-F238E27FC236}">
              <a16:creationId xmlns:a16="http://schemas.microsoft.com/office/drawing/2014/main" id="{9EFC8122-6789-477F-9274-D28D032033F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534400" y="2514600"/>
          <a:ext cx="2438400"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14</xdr:row>
      <xdr:rowOff>160020</xdr:rowOff>
    </xdr:from>
    <xdr:to>
      <xdr:col>20</xdr:col>
      <xdr:colOff>563880</xdr:colOff>
      <xdr:row>25</xdr:row>
      <xdr:rowOff>1905</xdr:rowOff>
    </xdr:to>
    <xdr:pic>
      <xdr:nvPicPr>
        <xdr:cNvPr id="11094390" name="Picture 14">
          <a:extLst>
            <a:ext uri="{FF2B5EF4-FFF2-40B4-BE49-F238E27FC236}">
              <a16:creationId xmlns:a16="http://schemas.microsoft.com/office/drawing/2014/main" id="{15C76640-46A6-4E02-A890-530EA95AAA9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972800" y="2506980"/>
          <a:ext cx="1783080" cy="1684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297180</xdr:colOff>
      <xdr:row>26</xdr:row>
      <xdr:rowOff>38100</xdr:rowOff>
    </xdr:from>
    <xdr:to>
      <xdr:col>12</xdr:col>
      <xdr:colOff>579120</xdr:colOff>
      <xdr:row>32</xdr:row>
      <xdr:rowOff>38100</xdr:rowOff>
    </xdr:to>
    <xdr:pic>
      <xdr:nvPicPr>
        <xdr:cNvPr id="11094391" name="Picture 16">
          <a:extLst>
            <a:ext uri="{FF2B5EF4-FFF2-40B4-BE49-F238E27FC236}">
              <a16:creationId xmlns:a16="http://schemas.microsoft.com/office/drawing/2014/main" id="{59EB3C74-3A99-4747-966E-5ADCFE0D7FE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73980" y="4396740"/>
          <a:ext cx="272034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716280</xdr:colOff>
      <xdr:row>26</xdr:row>
      <xdr:rowOff>60960</xdr:rowOff>
    </xdr:from>
    <xdr:to>
      <xdr:col>20</xdr:col>
      <xdr:colOff>571500</xdr:colOff>
      <xdr:row>31</xdr:row>
      <xdr:rowOff>106680</xdr:rowOff>
    </xdr:to>
    <xdr:pic>
      <xdr:nvPicPr>
        <xdr:cNvPr id="11094392" name="Picture 18">
          <a:extLst>
            <a:ext uri="{FF2B5EF4-FFF2-40B4-BE49-F238E27FC236}">
              <a16:creationId xmlns:a16="http://schemas.microsoft.com/office/drawing/2014/main" id="{43D6CA34-F2DA-4B31-A520-063FE66B4EC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534400" y="4419600"/>
          <a:ext cx="4229100" cy="883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487680</xdr:colOff>
      <xdr:row>1</xdr:row>
      <xdr:rowOff>220980</xdr:rowOff>
    </xdr:from>
    <xdr:to>
      <xdr:col>3</xdr:col>
      <xdr:colOff>758915</xdr:colOff>
      <xdr:row>5</xdr:row>
      <xdr:rowOff>34927</xdr:rowOff>
    </xdr:to>
    <xdr:pic>
      <xdr:nvPicPr>
        <xdr:cNvPr id="1305" name="CommandButton1" descr="update risk matrix">
          <a:extLst>
            <a:ext uri="{FF2B5EF4-FFF2-40B4-BE49-F238E27FC236}">
              <a16:creationId xmlns:a16="http://schemas.microsoft.com/office/drawing/2014/main" id="{F212C30B-8F80-4C25-A6EF-2FD7C4CB06E5}"/>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5360" y="510540"/>
          <a:ext cx="13182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17</xdr:row>
      <xdr:rowOff>167640</xdr:rowOff>
    </xdr:from>
    <xdr:to>
      <xdr:col>7</xdr:col>
      <xdr:colOff>800100</xdr:colOff>
      <xdr:row>35</xdr:row>
      <xdr:rowOff>38100</xdr:rowOff>
    </xdr:to>
    <xdr:graphicFrame macro="">
      <xdr:nvGraphicFramePr>
        <xdr:cNvPr id="10746506" name="Chart 7">
          <a:extLst>
            <a:ext uri="{FF2B5EF4-FFF2-40B4-BE49-F238E27FC236}">
              <a16:creationId xmlns:a16="http://schemas.microsoft.com/office/drawing/2014/main" id="{7A9CE5CA-A26D-490E-8035-A0333817B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845820</xdr:colOff>
      <xdr:row>69</xdr:row>
      <xdr:rowOff>15240</xdr:rowOff>
    </xdr:from>
    <xdr:to>
      <xdr:col>16</xdr:col>
      <xdr:colOff>396240</xdr:colOff>
      <xdr:row>86</xdr:row>
      <xdr:rowOff>129540</xdr:rowOff>
    </xdr:to>
    <xdr:graphicFrame macro="">
      <xdr:nvGraphicFramePr>
        <xdr:cNvPr id="10746509" name="Chart 9">
          <a:extLst>
            <a:ext uri="{FF2B5EF4-FFF2-40B4-BE49-F238E27FC236}">
              <a16:creationId xmlns:a16="http://schemas.microsoft.com/office/drawing/2014/main" id="{6EF71A49-1C43-42DF-8167-C019820E2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312420</xdr:colOff>
      <xdr:row>68</xdr:row>
      <xdr:rowOff>190500</xdr:rowOff>
    </xdr:from>
    <xdr:to>
      <xdr:col>8</xdr:col>
      <xdr:colOff>121920</xdr:colOff>
      <xdr:row>86</xdr:row>
      <xdr:rowOff>121920</xdr:rowOff>
    </xdr:to>
    <xdr:graphicFrame macro="">
      <xdr:nvGraphicFramePr>
        <xdr:cNvPr id="10746510" name="Chart 9">
          <a:extLst>
            <a:ext uri="{FF2B5EF4-FFF2-40B4-BE49-F238E27FC236}">
              <a16:creationId xmlns:a16="http://schemas.microsoft.com/office/drawing/2014/main" id="{1E16B13F-6216-4413-B054-B93132089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312420</xdr:colOff>
      <xdr:row>103</xdr:row>
      <xdr:rowOff>83820</xdr:rowOff>
    </xdr:from>
    <xdr:to>
      <xdr:col>8</xdr:col>
      <xdr:colOff>121920</xdr:colOff>
      <xdr:row>121</xdr:row>
      <xdr:rowOff>0</xdr:rowOff>
    </xdr:to>
    <xdr:graphicFrame macro="">
      <xdr:nvGraphicFramePr>
        <xdr:cNvPr id="10746511" name="Chart 9">
          <a:extLst>
            <a:ext uri="{FF2B5EF4-FFF2-40B4-BE49-F238E27FC236}">
              <a16:creationId xmlns:a16="http://schemas.microsoft.com/office/drawing/2014/main" id="{D596FF6E-6665-4E74-B242-3B2EBD2C0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tint="-0.14999847407452621"/>
    <pageSetUpPr fitToPage="1"/>
  </sheetPr>
  <dimension ref="A1:J40"/>
  <sheetViews>
    <sheetView topLeftCell="A19" zoomScale="80" zoomScaleNormal="80" workbookViewId="0">
      <selection activeCell="I22" sqref="I22"/>
    </sheetView>
  </sheetViews>
  <sheetFormatPr defaultColWidth="9.109375" defaultRowHeight="13.2" x14ac:dyDescent="0.25"/>
  <cols>
    <col min="1" max="1" width="1.5546875" style="13" customWidth="1"/>
    <col min="2" max="2" width="5.44140625" style="13" customWidth="1"/>
    <col min="3" max="3" width="17.109375" style="13" customWidth="1"/>
    <col min="4" max="4" width="24.44140625" style="13" customWidth="1"/>
    <col min="5" max="5" width="13.109375" style="13" bestFit="1" customWidth="1"/>
    <col min="6" max="6" width="10.44140625" style="13" customWidth="1"/>
    <col min="7" max="7" width="40" style="13" customWidth="1"/>
    <col min="8" max="8" width="17.109375" style="13" customWidth="1"/>
    <col min="9" max="9" width="18.5546875" style="13" customWidth="1"/>
    <col min="10" max="10" width="17" style="13" customWidth="1"/>
    <col min="11" max="11" width="36.44140625" style="13" customWidth="1"/>
    <col min="12" max="12" width="10.88671875" style="13" customWidth="1"/>
    <col min="13" max="16384" width="9.109375" style="13"/>
  </cols>
  <sheetData>
    <row r="1" spans="2:10" ht="5.25" customHeight="1" x14ac:dyDescent="0.4">
      <c r="B1" s="261"/>
      <c r="C1" s="261"/>
      <c r="D1" s="261"/>
      <c r="E1" s="261"/>
      <c r="F1" s="261"/>
      <c r="G1" s="261"/>
      <c r="H1" s="261"/>
      <c r="I1" s="261"/>
      <c r="J1" s="261"/>
    </row>
    <row r="2" spans="2:10" ht="21" x14ac:dyDescent="0.4">
      <c r="B2" s="232" t="s">
        <v>0</v>
      </c>
      <c r="C2" s="232"/>
      <c r="D2" s="232"/>
      <c r="E2" s="232"/>
      <c r="F2" s="232"/>
      <c r="G2" s="232"/>
      <c r="H2" s="232"/>
      <c r="I2" s="14"/>
      <c r="J2" s="14"/>
    </row>
    <row r="3" spans="2:10" s="3" customFormat="1" ht="12.75" customHeight="1" x14ac:dyDescent="0.35">
      <c r="B3" s="9"/>
      <c r="C3" s="15"/>
      <c r="D3" s="15"/>
      <c r="E3" s="15"/>
      <c r="F3" s="15"/>
      <c r="G3" s="15"/>
      <c r="H3" s="15"/>
      <c r="I3" s="15"/>
      <c r="J3" s="15"/>
    </row>
    <row r="4" spans="2:10" ht="13.8" thickBot="1" x14ac:dyDescent="0.3"/>
    <row r="5" spans="2:10" ht="13.8" thickBot="1" x14ac:dyDescent="0.3">
      <c r="C5" s="16" t="s">
        <v>1</v>
      </c>
      <c r="D5" s="233"/>
      <c r="E5" s="234"/>
    </row>
    <row r="6" spans="2:10" ht="13.8" thickBot="1" x14ac:dyDescent="0.3">
      <c r="C6" s="16" t="s">
        <v>2</v>
      </c>
      <c r="D6" s="235"/>
      <c r="E6" s="236"/>
    </row>
    <row r="7" spans="2:10" ht="13.8" thickBot="1" x14ac:dyDescent="0.3">
      <c r="C7" s="16" t="s">
        <v>3</v>
      </c>
      <c r="D7" s="235"/>
      <c r="E7" s="236"/>
    </row>
    <row r="9" spans="2:10" ht="13.8" thickBot="1" x14ac:dyDescent="0.3"/>
    <row r="10" spans="2:10" ht="13.35" customHeight="1" x14ac:dyDescent="0.25">
      <c r="C10" s="252" t="s">
        <v>4</v>
      </c>
      <c r="D10" s="255" t="s">
        <v>5</v>
      </c>
      <c r="E10" s="256"/>
      <c r="F10" s="256"/>
      <c r="G10" s="256"/>
      <c r="H10" s="256"/>
    </row>
    <row r="11" spans="2:10" x14ac:dyDescent="0.25">
      <c r="C11" s="253"/>
      <c r="D11" s="257"/>
      <c r="E11" s="258"/>
      <c r="F11" s="258"/>
      <c r="G11" s="258"/>
      <c r="H11" s="258"/>
    </row>
    <row r="12" spans="2:10" x14ac:dyDescent="0.25">
      <c r="C12" s="253"/>
      <c r="D12" s="257"/>
      <c r="E12" s="258"/>
      <c r="F12" s="258"/>
      <c r="G12" s="258"/>
      <c r="H12" s="258"/>
    </row>
    <row r="13" spans="2:10" x14ac:dyDescent="0.25">
      <c r="C13" s="253"/>
      <c r="D13" s="257"/>
      <c r="E13" s="258"/>
      <c r="F13" s="258"/>
      <c r="G13" s="258"/>
      <c r="H13" s="258"/>
    </row>
    <row r="14" spans="2:10" x14ac:dyDescent="0.25">
      <c r="C14" s="253"/>
      <c r="D14" s="257"/>
      <c r="E14" s="258"/>
      <c r="F14" s="258"/>
      <c r="G14" s="258"/>
      <c r="H14" s="258"/>
    </row>
    <row r="15" spans="2:10" x14ac:dyDescent="0.25">
      <c r="C15" s="253"/>
      <c r="D15" s="257"/>
      <c r="E15" s="258"/>
      <c r="F15" s="258"/>
      <c r="G15" s="258"/>
      <c r="H15" s="258"/>
    </row>
    <row r="16" spans="2:10" x14ac:dyDescent="0.25">
      <c r="C16" s="253"/>
      <c r="D16" s="257"/>
      <c r="E16" s="258"/>
      <c r="F16" s="258"/>
      <c r="G16" s="258"/>
      <c r="H16" s="258"/>
    </row>
    <row r="17" spans="3:8" ht="13.8" thickBot="1" x14ac:dyDescent="0.3">
      <c r="C17" s="254"/>
      <c r="D17" s="259"/>
      <c r="E17" s="260"/>
      <c r="F17" s="260"/>
      <c r="G17" s="260"/>
      <c r="H17" s="260"/>
    </row>
    <row r="19" spans="3:8" ht="13.8" thickBot="1" x14ac:dyDescent="0.3"/>
    <row r="20" spans="3:8" ht="13.35" customHeight="1" x14ac:dyDescent="0.25">
      <c r="C20" s="252" t="s">
        <v>6</v>
      </c>
      <c r="D20" s="255" t="s">
        <v>7</v>
      </c>
      <c r="E20" s="256"/>
      <c r="F20" s="256"/>
      <c r="G20" s="256"/>
      <c r="H20" s="256"/>
    </row>
    <row r="21" spans="3:8" x14ac:dyDescent="0.25">
      <c r="C21" s="253"/>
      <c r="D21" s="257"/>
      <c r="E21" s="258"/>
      <c r="F21" s="258"/>
      <c r="G21" s="258"/>
      <c r="H21" s="258"/>
    </row>
    <row r="22" spans="3:8" x14ac:dyDescent="0.25">
      <c r="C22" s="253"/>
      <c r="D22" s="257"/>
      <c r="E22" s="258"/>
      <c r="F22" s="258"/>
      <c r="G22" s="258"/>
      <c r="H22" s="258"/>
    </row>
    <row r="23" spans="3:8" x14ac:dyDescent="0.25">
      <c r="C23" s="253"/>
      <c r="D23" s="257"/>
      <c r="E23" s="258"/>
      <c r="F23" s="258"/>
      <c r="G23" s="258"/>
      <c r="H23" s="258"/>
    </row>
    <row r="24" spans="3:8" x14ac:dyDescent="0.25">
      <c r="C24" s="253"/>
      <c r="D24" s="257"/>
      <c r="E24" s="258"/>
      <c r="F24" s="258"/>
      <c r="G24" s="258"/>
      <c r="H24" s="258"/>
    </row>
    <row r="25" spans="3:8" x14ac:dyDescent="0.25">
      <c r="C25" s="253"/>
      <c r="D25" s="257"/>
      <c r="E25" s="258"/>
      <c r="F25" s="258"/>
      <c r="G25" s="258"/>
      <c r="H25" s="258"/>
    </row>
    <row r="26" spans="3:8" x14ac:dyDescent="0.25">
      <c r="C26" s="253"/>
      <c r="D26" s="257"/>
      <c r="E26" s="258"/>
      <c r="F26" s="258"/>
      <c r="G26" s="258"/>
      <c r="H26" s="258"/>
    </row>
    <row r="27" spans="3:8" ht="13.8" thickBot="1" x14ac:dyDescent="0.3">
      <c r="C27" s="254"/>
      <c r="D27" s="259"/>
      <c r="E27" s="260"/>
      <c r="F27" s="260"/>
      <c r="G27" s="260"/>
      <c r="H27" s="260"/>
    </row>
    <row r="29" spans="3:8" ht="13.8" thickBot="1" x14ac:dyDescent="0.3"/>
    <row r="30" spans="3:8" ht="13.8" thickBot="1" x14ac:dyDescent="0.3">
      <c r="C30" s="17" t="s">
        <v>8</v>
      </c>
      <c r="D30" s="18"/>
      <c r="E30" s="18"/>
      <c r="F30" s="18"/>
      <c r="G30" s="18"/>
      <c r="H30" s="18"/>
    </row>
    <row r="31" spans="3:8" ht="13.8" thickBot="1" x14ac:dyDescent="0.3">
      <c r="C31" s="19" t="s">
        <v>9</v>
      </c>
      <c r="D31" s="262" t="s">
        <v>10</v>
      </c>
      <c r="E31" s="263"/>
      <c r="F31" s="263"/>
      <c r="G31" s="263"/>
      <c r="H31" s="264"/>
    </row>
    <row r="32" spans="3:8" ht="39" customHeight="1" thickBot="1" x14ac:dyDescent="0.3">
      <c r="C32" s="112" t="s">
        <v>11</v>
      </c>
      <c r="D32" s="265" t="s">
        <v>12</v>
      </c>
      <c r="E32" s="266"/>
      <c r="F32" s="266"/>
      <c r="G32" s="266"/>
      <c r="H32" s="267"/>
    </row>
    <row r="33" spans="1:8" ht="39" customHeight="1" thickBot="1" x14ac:dyDescent="0.3">
      <c r="C33" s="112" t="s">
        <v>13</v>
      </c>
      <c r="D33" s="240" t="s">
        <v>14</v>
      </c>
      <c r="E33" s="241"/>
      <c r="F33" s="241"/>
      <c r="G33" s="241"/>
      <c r="H33" s="242"/>
    </row>
    <row r="34" spans="1:8" ht="39" customHeight="1" thickBot="1" x14ac:dyDescent="0.3">
      <c r="C34" s="112" t="s">
        <v>15</v>
      </c>
      <c r="D34" s="248" t="s">
        <v>16</v>
      </c>
      <c r="E34" s="244"/>
      <c r="F34" s="244"/>
      <c r="G34" s="244"/>
      <c r="H34" s="245"/>
    </row>
    <row r="35" spans="1:8" ht="39" customHeight="1" thickBot="1" x14ac:dyDescent="0.3">
      <c r="C35" s="112" t="s">
        <v>17</v>
      </c>
      <c r="D35" s="240" t="s">
        <v>18</v>
      </c>
      <c r="E35" s="246"/>
      <c r="F35" s="246"/>
      <c r="G35" s="246"/>
      <c r="H35" s="247"/>
    </row>
    <row r="36" spans="1:8" ht="39" customHeight="1" thickBot="1" x14ac:dyDescent="0.3">
      <c r="C36" s="112" t="s">
        <v>19</v>
      </c>
      <c r="D36" s="249" t="s">
        <v>20</v>
      </c>
      <c r="E36" s="250"/>
      <c r="F36" s="250"/>
      <c r="G36" s="250"/>
      <c r="H36" s="251"/>
    </row>
    <row r="37" spans="1:8" ht="39" customHeight="1" thickBot="1" x14ac:dyDescent="0.3">
      <c r="C37" s="112" t="s">
        <v>21</v>
      </c>
      <c r="D37" s="249" t="s">
        <v>22</v>
      </c>
      <c r="E37" s="250"/>
      <c r="F37" s="250"/>
      <c r="G37" s="250"/>
      <c r="H37" s="251"/>
    </row>
    <row r="38" spans="1:8" ht="39" customHeight="1" thickBot="1" x14ac:dyDescent="0.3">
      <c r="A38" s="13" t="s">
        <v>23</v>
      </c>
      <c r="C38" s="112" t="s">
        <v>24</v>
      </c>
      <c r="D38" s="237" t="s">
        <v>25</v>
      </c>
      <c r="E38" s="238"/>
      <c r="F38" s="238"/>
      <c r="G38" s="238"/>
      <c r="H38" s="239"/>
    </row>
    <row r="39" spans="1:8" ht="39" customHeight="1" thickBot="1" x14ac:dyDescent="0.3">
      <c r="C39" s="112" t="s">
        <v>26</v>
      </c>
      <c r="D39" s="243" t="s">
        <v>27</v>
      </c>
      <c r="E39" s="244"/>
      <c r="F39" s="244"/>
      <c r="G39" s="244"/>
      <c r="H39" s="245"/>
    </row>
    <row r="40" spans="1:8" ht="39" customHeight="1" thickBot="1" x14ac:dyDescent="0.3">
      <c r="C40" s="113" t="s">
        <v>28</v>
      </c>
      <c r="D40" s="229" t="s">
        <v>29</v>
      </c>
      <c r="E40" s="230"/>
      <c r="F40" s="230"/>
      <c r="G40" s="230"/>
      <c r="H40" s="231"/>
    </row>
  </sheetData>
  <sheetProtection formatCells="0" formatColumns="0" formatRows="0" insertColumns="0" insertRows="0" insertHyperlinks="0" deleteColumns="0" deleteRows="0" sort="0" autoFilter="0" pivotTables="0"/>
  <mergeCells count="19">
    <mergeCell ref="B1:J1"/>
    <mergeCell ref="C10:C17"/>
    <mergeCell ref="D10:H17"/>
    <mergeCell ref="D31:H31"/>
    <mergeCell ref="D32:H32"/>
    <mergeCell ref="D40:H40"/>
    <mergeCell ref="B2:H2"/>
    <mergeCell ref="D5:E5"/>
    <mergeCell ref="D6:E6"/>
    <mergeCell ref="D38:H38"/>
    <mergeCell ref="D33:H33"/>
    <mergeCell ref="D39:H39"/>
    <mergeCell ref="D35:H35"/>
    <mergeCell ref="D34:H34"/>
    <mergeCell ref="D37:H37"/>
    <mergeCell ref="C20:C27"/>
    <mergeCell ref="D20:H27"/>
    <mergeCell ref="D7:E7"/>
    <mergeCell ref="D36:H36"/>
  </mergeCells>
  <pageMargins left="0.7" right="0.7" top="0.75" bottom="0.75" header="0.3" footer="0.3"/>
  <pageSetup paperSize="5"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C1:N54"/>
  <sheetViews>
    <sheetView topLeftCell="A15" zoomScale="80" zoomScaleNormal="80" workbookViewId="0">
      <selection activeCell="M35" sqref="M35"/>
    </sheetView>
  </sheetViews>
  <sheetFormatPr defaultRowHeight="13.2" x14ac:dyDescent="0.25"/>
  <cols>
    <col min="1" max="2" width="1.5546875" customWidth="1"/>
    <col min="3" max="3" width="6.44140625" customWidth="1"/>
    <col min="4" max="4" width="11.109375" customWidth="1"/>
    <col min="5" max="5" width="15.109375" customWidth="1"/>
    <col min="6" max="6" width="20.44140625" customWidth="1"/>
    <col min="7" max="10" width="26.109375" customWidth="1"/>
    <col min="11" max="20" width="18.5546875" customWidth="1"/>
    <col min="21" max="21" width="15.44140625" customWidth="1"/>
    <col min="23" max="23" width="12" bestFit="1" customWidth="1"/>
  </cols>
  <sheetData>
    <row r="1" spans="3:14" s="31" customFormat="1" ht="5.25" customHeight="1" x14ac:dyDescent="0.25">
      <c r="C1" s="268"/>
      <c r="D1" s="268"/>
      <c r="E1" s="268"/>
      <c r="F1" s="268"/>
      <c r="G1" s="268"/>
    </row>
    <row r="2" spans="3:14" s="31" customFormat="1" ht="33" x14ac:dyDescent="0.6">
      <c r="C2" s="269" t="s">
        <v>30</v>
      </c>
      <c r="D2" s="232"/>
      <c r="E2" s="232"/>
      <c r="F2" s="232"/>
      <c r="G2" s="232"/>
      <c r="H2" s="232"/>
      <c r="I2" s="232"/>
      <c r="J2" s="232"/>
      <c r="K2" s="32"/>
      <c r="L2" s="32"/>
      <c r="M2" s="32"/>
      <c r="N2" s="32"/>
    </row>
    <row r="3" spans="3:14" s="31" customFormat="1" ht="12.75" customHeight="1" x14ac:dyDescent="0.25">
      <c r="C3" s="9"/>
      <c r="D3" s="12"/>
      <c r="E3" s="12"/>
      <c r="F3" s="32"/>
      <c r="G3" s="32"/>
      <c r="H3" s="32"/>
      <c r="I3" s="32"/>
    </row>
    <row r="4" spans="3:14" s="31" customFormat="1" ht="12.75" customHeight="1" x14ac:dyDescent="0.25">
      <c r="C4" s="9"/>
      <c r="D4" s="12"/>
      <c r="E4" s="12"/>
      <c r="F4" s="32"/>
      <c r="G4" s="32"/>
      <c r="H4" s="32"/>
      <c r="I4" s="32"/>
    </row>
    <row r="5" spans="3:14" s="31" customFormat="1" ht="12.75" customHeight="1" x14ac:dyDescent="0.25">
      <c r="C5" s="11"/>
      <c r="D5" s="12"/>
      <c r="E5" s="12"/>
      <c r="F5" s="32"/>
      <c r="G5" s="32"/>
      <c r="H5" s="32"/>
      <c r="I5" s="32"/>
    </row>
    <row r="6" spans="3:14" x14ac:dyDescent="0.25">
      <c r="C6" s="71"/>
    </row>
    <row r="9" spans="3:14" x14ac:dyDescent="0.25">
      <c r="C9" s="71"/>
    </row>
    <row r="10" spans="3:14" x14ac:dyDescent="0.25">
      <c r="C10" s="71"/>
    </row>
    <row r="11" spans="3:14" x14ac:dyDescent="0.25">
      <c r="C11" s="71"/>
    </row>
    <row r="12" spans="3:14" x14ac:dyDescent="0.25">
      <c r="C12" s="71"/>
    </row>
    <row r="13" spans="3:14" x14ac:dyDescent="0.25">
      <c r="C13" s="71"/>
    </row>
    <row r="52" spans="3:9" x14ac:dyDescent="0.25">
      <c r="C52" s="71"/>
    </row>
    <row r="54" spans="3:9" s="31" customFormat="1" ht="12.75" customHeight="1" x14ac:dyDescent="0.25">
      <c r="C54" s="100"/>
      <c r="D54" s="55"/>
      <c r="E54" s="55"/>
      <c r="F54" s="32"/>
      <c r="G54" s="32"/>
      <c r="H54" s="32"/>
      <c r="I54" s="32"/>
    </row>
  </sheetData>
  <mergeCells count="2">
    <mergeCell ref="C1:G1"/>
    <mergeCell ref="C2:J2"/>
  </mergeCells>
  <pageMargins left="0.7" right="0.7" top="0.75" bottom="0.75" header="0.3" footer="0.3"/>
  <pageSetup paperSize="5"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
  <sheetViews>
    <sheetView workbookViewId="0">
      <selection sqref="A1:G1"/>
    </sheetView>
  </sheetViews>
  <sheetFormatPr defaultRowHeight="13.2" x14ac:dyDescent="0.25"/>
  <cols>
    <col min="1" max="1" width="42" customWidth="1"/>
    <col min="2" max="2" width="41.5546875" customWidth="1"/>
    <col min="3" max="3" width="39.109375" customWidth="1"/>
  </cols>
  <sheetData>
    <row r="1" spans="1:7" ht="33" x14ac:dyDescent="0.6">
      <c r="A1" s="269" t="s">
        <v>31</v>
      </c>
      <c r="B1" s="232"/>
      <c r="C1" s="232"/>
      <c r="D1" s="232"/>
      <c r="E1" s="232"/>
      <c r="F1" s="232"/>
      <c r="G1" s="232"/>
    </row>
    <row r="2" spans="1:7" ht="13.8" thickBot="1" x14ac:dyDescent="0.3"/>
    <row r="3" spans="1:7" ht="16.2" thickBot="1" x14ac:dyDescent="0.3">
      <c r="A3" s="115" t="s">
        <v>32</v>
      </c>
      <c r="B3" s="116" t="s">
        <v>33</v>
      </c>
      <c r="C3" s="156" t="s">
        <v>34</v>
      </c>
    </row>
    <row r="4" spans="1:7" ht="66.599999999999994" thickBot="1" x14ac:dyDescent="0.3">
      <c r="A4" s="186" t="s">
        <v>35</v>
      </c>
      <c r="B4" s="187" t="s">
        <v>36</v>
      </c>
      <c r="C4" s="187" t="s">
        <v>37</v>
      </c>
    </row>
    <row r="5" spans="1:7" ht="16.2" thickBot="1" x14ac:dyDescent="0.3">
      <c r="A5" s="117" t="s">
        <v>38</v>
      </c>
      <c r="B5" s="118" t="s">
        <v>39</v>
      </c>
      <c r="C5" s="119" t="s">
        <v>40</v>
      </c>
    </row>
    <row r="6" spans="1:7" ht="66.599999999999994" thickBot="1" x14ac:dyDescent="0.3">
      <c r="A6" s="186" t="s">
        <v>41</v>
      </c>
      <c r="B6" s="187" t="s">
        <v>42</v>
      </c>
      <c r="C6" s="187" t="s">
        <v>43</v>
      </c>
    </row>
    <row r="7" spans="1:7" ht="16.2" thickBot="1" x14ac:dyDescent="0.3">
      <c r="A7" s="157" t="s">
        <v>44</v>
      </c>
      <c r="B7" s="120" t="s">
        <v>45</v>
      </c>
      <c r="C7" s="121" t="s">
        <v>46</v>
      </c>
    </row>
    <row r="8" spans="1:7" ht="93" thickBot="1" x14ac:dyDescent="0.3">
      <c r="A8" s="188" t="s">
        <v>47</v>
      </c>
      <c r="B8" s="187" t="s">
        <v>48</v>
      </c>
      <c r="C8" s="186" t="s">
        <v>49</v>
      </c>
    </row>
    <row r="9" spans="1:7" ht="16.2" thickBot="1" x14ac:dyDescent="0.3">
      <c r="A9" s="122" t="s">
        <v>50</v>
      </c>
      <c r="B9" s="123" t="s">
        <v>51</v>
      </c>
      <c r="C9" s="124" t="s">
        <v>52</v>
      </c>
    </row>
    <row r="10" spans="1:7" ht="53.4" thickBot="1" x14ac:dyDescent="0.3">
      <c r="A10" s="186" t="s">
        <v>53</v>
      </c>
      <c r="B10" s="186" t="s">
        <v>54</v>
      </c>
      <c r="C10" s="187" t="s">
        <v>55</v>
      </c>
    </row>
    <row r="11" spans="1:7" ht="16.2" thickBot="1" x14ac:dyDescent="0.3">
      <c r="A11" s="125" t="s">
        <v>56</v>
      </c>
      <c r="B11" s="126" t="s">
        <v>57</v>
      </c>
      <c r="C11" s="127"/>
    </row>
    <row r="12" spans="1:7" ht="79.8" thickBot="1" x14ac:dyDescent="0.3">
      <c r="A12" s="188" t="s">
        <v>58</v>
      </c>
      <c r="B12" s="188" t="s">
        <v>59</v>
      </c>
      <c r="C12" s="98"/>
    </row>
  </sheetData>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V19" sqref="V19"/>
    </sheetView>
  </sheetViews>
  <sheetFormatPr defaultRowHeight="13.2"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1:M21"/>
  <sheetViews>
    <sheetView topLeftCell="B8" zoomScale="70" zoomScaleNormal="70" workbookViewId="0">
      <selection activeCell="G10" sqref="G10"/>
    </sheetView>
  </sheetViews>
  <sheetFormatPr defaultColWidth="9.109375" defaultRowHeight="13.2" x14ac:dyDescent="0.25"/>
  <cols>
    <col min="1" max="1" width="2.44140625" style="3" customWidth="1"/>
    <col min="2" max="2" width="7.44140625" style="3" customWidth="1"/>
    <col min="3" max="3" width="11.44140625" style="3" customWidth="1"/>
    <col min="4" max="4" width="12.88671875" style="3" customWidth="1"/>
    <col min="5" max="9" width="25.5546875" style="3" customWidth="1"/>
    <col min="10" max="10" width="8.44140625" style="3" customWidth="1"/>
    <col min="11" max="17" width="28.44140625" style="3" customWidth="1"/>
    <col min="18" max="16384" width="9.109375" style="3"/>
  </cols>
  <sheetData>
    <row r="1" spans="2:13" ht="5.25" customHeight="1" x14ac:dyDescent="0.4">
      <c r="C1" s="270"/>
      <c r="D1" s="270"/>
      <c r="E1" s="270"/>
      <c r="F1" s="270"/>
      <c r="G1" s="270"/>
      <c r="H1" s="270"/>
      <c r="I1" s="270"/>
    </row>
    <row r="2" spans="2:13" ht="33" x14ac:dyDescent="0.6">
      <c r="C2" s="269" t="s">
        <v>60</v>
      </c>
      <c r="D2" s="269"/>
      <c r="E2" s="269"/>
      <c r="F2" s="269"/>
      <c r="G2" s="269"/>
      <c r="H2" s="269"/>
      <c r="I2" s="269"/>
      <c r="J2" s="269"/>
    </row>
    <row r="3" spans="2:13" ht="12.75" customHeight="1" x14ac:dyDescent="0.35">
      <c r="B3" s="9"/>
      <c r="C3" s="10"/>
      <c r="D3" s="10"/>
      <c r="E3" s="15"/>
      <c r="F3" s="15"/>
      <c r="G3" s="15"/>
      <c r="H3" s="15"/>
      <c r="I3" s="15"/>
      <c r="J3" s="15"/>
    </row>
    <row r="4" spans="2:13" ht="13.8" thickBot="1" x14ac:dyDescent="0.3"/>
    <row r="5" spans="2:13" x14ac:dyDescent="0.25">
      <c r="B5" s="62" t="s">
        <v>61</v>
      </c>
      <c r="C5" s="63"/>
      <c r="D5" s="63"/>
      <c r="E5" s="63"/>
      <c r="F5" s="63"/>
      <c r="G5" s="63"/>
      <c r="H5" s="63"/>
      <c r="I5" s="63"/>
      <c r="J5" s="64"/>
    </row>
    <row r="6" spans="2:13" ht="15.6" x14ac:dyDescent="0.3">
      <c r="B6" s="65"/>
      <c r="E6" s="66"/>
      <c r="F6" s="66"/>
      <c r="G6" s="66"/>
      <c r="H6" s="66"/>
      <c r="I6" s="66"/>
      <c r="J6" s="67"/>
      <c r="L6" s="21"/>
      <c r="M6" s="21"/>
    </row>
    <row r="7" spans="2:13" ht="15" customHeight="1" x14ac:dyDescent="0.3">
      <c r="B7" s="65"/>
      <c r="C7" s="274" t="s">
        <v>62</v>
      </c>
      <c r="D7" s="275"/>
      <c r="E7" s="276"/>
      <c r="F7" s="276"/>
      <c r="G7" s="276"/>
      <c r="H7" s="276"/>
      <c r="I7" s="277"/>
      <c r="J7" s="67"/>
      <c r="L7" s="21"/>
      <c r="M7" s="21"/>
    </row>
    <row r="8" spans="2:13" ht="39" customHeight="1" x14ac:dyDescent="0.3">
      <c r="B8" s="65"/>
      <c r="C8" s="278" t="s">
        <v>63</v>
      </c>
      <c r="D8" s="279"/>
      <c r="E8" s="280"/>
      <c r="F8" s="280"/>
      <c r="G8" s="280"/>
      <c r="H8" s="280"/>
      <c r="I8" s="277"/>
      <c r="J8" s="67"/>
      <c r="L8" s="21"/>
      <c r="M8" s="21"/>
    </row>
    <row r="9" spans="2:13" ht="67.5" customHeight="1" x14ac:dyDescent="0.25">
      <c r="B9" s="65"/>
      <c r="C9" s="271" t="s">
        <v>64</v>
      </c>
      <c r="D9" s="22" t="s">
        <v>65</v>
      </c>
      <c r="E9" s="83"/>
      <c r="F9" s="78"/>
      <c r="G9" s="79"/>
      <c r="H9" s="79"/>
      <c r="I9" s="79"/>
      <c r="J9" s="67"/>
    </row>
    <row r="10" spans="2:13" ht="67.5" customHeight="1" x14ac:dyDescent="0.25">
      <c r="B10" s="65"/>
      <c r="C10" s="272"/>
      <c r="D10" s="22" t="s">
        <v>66</v>
      </c>
      <c r="E10" s="82"/>
      <c r="F10" s="80"/>
      <c r="G10" s="81"/>
      <c r="H10" s="81"/>
      <c r="I10" s="81"/>
      <c r="J10" s="67"/>
    </row>
    <row r="11" spans="2:13" ht="67.5" customHeight="1" x14ac:dyDescent="0.25">
      <c r="B11" s="65"/>
      <c r="C11" s="272"/>
      <c r="D11" s="22" t="s">
        <v>67</v>
      </c>
      <c r="E11" s="97"/>
      <c r="F11" s="82"/>
      <c r="G11" s="80"/>
      <c r="H11" s="81"/>
      <c r="I11" s="81"/>
      <c r="J11" s="67"/>
    </row>
    <row r="12" spans="2:13" ht="67.5" customHeight="1" x14ac:dyDescent="0.25">
      <c r="B12" s="65"/>
      <c r="C12" s="272"/>
      <c r="D12" s="22" t="s">
        <v>68</v>
      </c>
      <c r="E12" s="97"/>
      <c r="F12" s="97"/>
      <c r="G12" s="82"/>
      <c r="H12" s="80"/>
      <c r="I12" s="82"/>
      <c r="J12" s="67"/>
    </row>
    <row r="13" spans="2:13" ht="67.5" customHeight="1" x14ac:dyDescent="0.25">
      <c r="B13" s="65"/>
      <c r="C13" s="273"/>
      <c r="D13" s="22" t="s">
        <v>69</v>
      </c>
      <c r="E13" s="97"/>
      <c r="F13" s="97"/>
      <c r="G13" s="97"/>
      <c r="H13" s="82"/>
      <c r="I13" s="80"/>
      <c r="J13" s="67"/>
    </row>
    <row r="14" spans="2:13" ht="27.6" x14ac:dyDescent="0.25">
      <c r="B14" s="65"/>
      <c r="C14" s="76"/>
      <c r="D14" s="77" t="s">
        <v>70</v>
      </c>
      <c r="E14" s="22" t="s">
        <v>71</v>
      </c>
      <c r="F14" s="22" t="s">
        <v>72</v>
      </c>
      <c r="G14" s="22" t="s">
        <v>73</v>
      </c>
      <c r="H14" s="22" t="s">
        <v>74</v>
      </c>
      <c r="I14" s="22" t="s">
        <v>75</v>
      </c>
      <c r="J14" s="67"/>
    </row>
    <row r="15" spans="2:13" ht="18" customHeight="1" x14ac:dyDescent="0.3">
      <c r="B15" s="65"/>
      <c r="C15" s="76"/>
      <c r="D15" s="22" t="s">
        <v>76</v>
      </c>
      <c r="E15" s="283" t="s">
        <v>77</v>
      </c>
      <c r="F15" s="284"/>
      <c r="G15" s="284"/>
      <c r="H15" s="284"/>
      <c r="I15" s="285"/>
      <c r="J15" s="67"/>
    </row>
    <row r="16" spans="2:13" x14ac:dyDescent="0.25">
      <c r="B16" s="65"/>
      <c r="J16" s="67"/>
    </row>
    <row r="17" spans="2:10" x14ac:dyDescent="0.25">
      <c r="B17" s="65"/>
      <c r="C17" s="281" t="s">
        <v>78</v>
      </c>
      <c r="D17" s="281"/>
      <c r="E17" s="281"/>
      <c r="J17" s="67"/>
    </row>
    <row r="18" spans="2:10" x14ac:dyDescent="0.25">
      <c r="B18" s="65"/>
      <c r="C18" s="59"/>
      <c r="D18" s="282" t="s">
        <v>79</v>
      </c>
      <c r="E18" s="282"/>
      <c r="J18" s="67"/>
    </row>
    <row r="19" spans="2:10" x14ac:dyDescent="0.25">
      <c r="B19" s="65"/>
      <c r="C19" s="60"/>
      <c r="D19" s="282" t="s">
        <v>80</v>
      </c>
      <c r="E19" s="282"/>
      <c r="J19" s="67"/>
    </row>
    <row r="20" spans="2:10" x14ac:dyDescent="0.25">
      <c r="B20" s="65"/>
      <c r="C20" s="61"/>
      <c r="D20" s="282" t="s">
        <v>81</v>
      </c>
      <c r="E20" s="282"/>
      <c r="J20" s="67"/>
    </row>
    <row r="21" spans="2:10" ht="13.8" thickBot="1" x14ac:dyDescent="0.3">
      <c r="B21" s="68"/>
      <c r="C21" s="69"/>
      <c r="D21" s="69"/>
      <c r="E21" s="69"/>
      <c r="F21" s="69"/>
      <c r="G21" s="69"/>
      <c r="H21" s="69"/>
      <c r="I21" s="69"/>
      <c r="J21" s="70"/>
    </row>
  </sheetData>
  <mergeCells count="10">
    <mergeCell ref="D18:E18"/>
    <mergeCell ref="D19:E19"/>
    <mergeCell ref="D20:E20"/>
    <mergeCell ref="E15:I15"/>
    <mergeCell ref="C2:J2"/>
    <mergeCell ref="C1:I1"/>
    <mergeCell ref="C9:C13"/>
    <mergeCell ref="C7:I7"/>
    <mergeCell ref="C8:I8"/>
    <mergeCell ref="C17:E17"/>
  </mergeCells>
  <phoneticPr fontId="4" type="noConversion"/>
  <pageMargins left="0.75" right="0.75" top="1" bottom="1" header="0.5" footer="0.5"/>
  <pageSetup paperSize="5" scale="47"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T167"/>
  <sheetViews>
    <sheetView showGridLines="0" tabSelected="1" zoomScale="120" zoomScaleNormal="120" zoomScaleSheetLayoutView="100" workbookViewId="0">
      <pane xSplit="4" ySplit="7" topLeftCell="K136" activePane="bottomRight" state="frozen"/>
      <selection pane="topRight" activeCell="E1" sqref="E1"/>
      <selection pane="bottomLeft" activeCell="A8" sqref="A8"/>
      <selection pane="bottomRight" activeCell="L137" sqref="L137"/>
    </sheetView>
  </sheetViews>
  <sheetFormatPr defaultColWidth="9.109375" defaultRowHeight="13.2" x14ac:dyDescent="0.25"/>
  <cols>
    <col min="1" max="1" width="1.5546875" style="3" customWidth="1"/>
    <col min="2" max="2" width="5.5546875" style="2" bestFit="1" customWidth="1"/>
    <col min="3" max="3" width="15.44140625" style="2" bestFit="1" customWidth="1"/>
    <col min="4" max="4" width="26.5546875" style="3" bestFit="1" customWidth="1"/>
    <col min="5" max="5" width="64" style="90" customWidth="1"/>
    <col min="6" max="8" width="6.88671875" style="3" bestFit="1" customWidth="1"/>
    <col min="9" max="9" width="93.6640625" style="130" customWidth="1"/>
    <col min="10" max="10" width="65.6640625" style="130" customWidth="1"/>
    <col min="11" max="11" width="29.6640625" style="3" bestFit="1" customWidth="1"/>
    <col min="12" max="12" width="15.44140625" style="3" bestFit="1" customWidth="1"/>
    <col min="13" max="13" width="16.33203125" style="3" bestFit="1" customWidth="1"/>
    <col min="14" max="14" width="17.109375" style="3" bestFit="1" customWidth="1"/>
    <col min="15" max="15" width="21.109375" style="3" bestFit="1" customWidth="1"/>
    <col min="16" max="16" width="23.109375" style="149" bestFit="1" customWidth="1"/>
    <col min="17" max="17" width="36.44140625" style="13" customWidth="1"/>
    <col min="18" max="18" width="10.88671875" style="3" customWidth="1"/>
    <col min="19" max="16384" width="9.109375" style="3"/>
  </cols>
  <sheetData>
    <row r="1" spans="1:20" ht="22.8" x14ac:dyDescent="0.4">
      <c r="B1" s="270"/>
      <c r="C1" s="270"/>
      <c r="D1" s="270"/>
      <c r="E1" s="270"/>
      <c r="F1" s="270"/>
      <c r="G1" s="270"/>
      <c r="H1" s="270"/>
      <c r="I1" s="129"/>
      <c r="J1" s="129"/>
      <c r="K1" s="93"/>
      <c r="L1" s="93"/>
      <c r="M1" s="93"/>
      <c r="N1" s="93"/>
      <c r="O1" s="93"/>
    </row>
    <row r="2" spans="1:20" ht="33" hidden="1" x14ac:dyDescent="0.6">
      <c r="B2" s="269" t="s">
        <v>82</v>
      </c>
      <c r="C2" s="269"/>
      <c r="D2" s="269"/>
      <c r="E2" s="269"/>
      <c r="F2" s="269"/>
      <c r="G2" s="269"/>
      <c r="H2" s="269"/>
      <c r="I2" s="128"/>
      <c r="J2" s="128"/>
      <c r="K2" s="15"/>
      <c r="L2" s="15"/>
      <c r="M2" s="15"/>
      <c r="N2" s="15"/>
      <c r="O2" s="15"/>
      <c r="Q2" s="14"/>
    </row>
    <row r="3" spans="1:20" ht="20.399999999999999" hidden="1" x14ac:dyDescent="0.35">
      <c r="B3" s="33"/>
      <c r="C3" s="33"/>
      <c r="D3" s="10"/>
      <c r="E3" s="89"/>
      <c r="F3" s="15"/>
      <c r="G3" s="15"/>
      <c r="H3" s="15"/>
      <c r="I3" s="128"/>
      <c r="J3" s="128"/>
      <c r="K3" s="15"/>
      <c r="L3" s="15"/>
      <c r="M3" s="15"/>
      <c r="N3" s="15"/>
      <c r="O3" s="15"/>
      <c r="Q3" s="14"/>
    </row>
    <row r="4" spans="1:20" s="2" customFormat="1" ht="13.8" thickBot="1" x14ac:dyDescent="0.3">
      <c r="A4" s="159"/>
      <c r="B4" s="159"/>
      <c r="C4" s="159"/>
      <c r="D4" s="159"/>
      <c r="E4" s="160"/>
      <c r="F4" s="159"/>
      <c r="G4" s="159"/>
      <c r="H4" s="159"/>
      <c r="I4" s="189"/>
      <c r="J4" s="189"/>
      <c r="K4" s="159"/>
      <c r="L4" s="159"/>
      <c r="M4" s="159"/>
      <c r="N4" s="159"/>
      <c r="O4" s="159"/>
      <c r="P4" s="161"/>
      <c r="Q4" s="162"/>
      <c r="R4" s="159"/>
      <c r="S4" s="159"/>
      <c r="T4" s="159"/>
    </row>
    <row r="5" spans="1:20" s="2" customFormat="1" ht="13.8" hidden="1" thickBot="1" x14ac:dyDescent="0.3">
      <c r="A5" s="159"/>
      <c r="B5" s="159"/>
      <c r="C5" s="159"/>
      <c r="D5" s="159"/>
      <c r="E5" s="160"/>
      <c r="F5" s="159"/>
      <c r="G5" s="159"/>
      <c r="H5" s="159"/>
      <c r="I5" s="189"/>
      <c r="J5" s="189"/>
      <c r="K5" s="159"/>
      <c r="L5" s="159"/>
      <c r="M5" s="159"/>
      <c r="N5" s="159"/>
      <c r="O5" s="159"/>
      <c r="P5" s="161"/>
      <c r="Q5" s="162"/>
      <c r="R5" s="159"/>
      <c r="S5" s="159"/>
      <c r="T5" s="159"/>
    </row>
    <row r="6" spans="1:20" ht="14.4" thickBot="1" x14ac:dyDescent="0.3">
      <c r="B6" s="293" t="s">
        <v>83</v>
      </c>
      <c r="C6" s="294"/>
      <c r="D6" s="294"/>
      <c r="E6" s="295"/>
      <c r="F6" s="288" t="s">
        <v>84</v>
      </c>
      <c r="G6" s="289"/>
      <c r="H6" s="289"/>
      <c r="I6" s="290"/>
      <c r="J6" s="291" t="s">
        <v>85</v>
      </c>
      <c r="K6" s="292"/>
      <c r="L6" s="286" t="s">
        <v>86</v>
      </c>
      <c r="M6" s="286"/>
      <c r="N6" s="286"/>
      <c r="O6" s="286"/>
      <c r="P6" s="287"/>
      <c r="Q6" s="20" t="s">
        <v>87</v>
      </c>
    </row>
    <row r="7" spans="1:20" ht="69.599999999999994" thickBot="1" x14ac:dyDescent="0.3">
      <c r="B7" s="106" t="s">
        <v>88</v>
      </c>
      <c r="C7" s="107" t="s">
        <v>89</v>
      </c>
      <c r="D7" s="108" t="s">
        <v>90</v>
      </c>
      <c r="E7" s="109" t="s">
        <v>91</v>
      </c>
      <c r="F7" s="103" t="s">
        <v>92</v>
      </c>
      <c r="G7" s="104" t="s">
        <v>93</v>
      </c>
      <c r="H7" s="105" t="s">
        <v>94</v>
      </c>
      <c r="I7" s="105" t="s">
        <v>95</v>
      </c>
      <c r="J7" s="110" t="s">
        <v>96</v>
      </c>
      <c r="K7" s="110" t="s">
        <v>97</v>
      </c>
      <c r="L7" s="111" t="s">
        <v>98</v>
      </c>
      <c r="M7" s="111" t="s">
        <v>99</v>
      </c>
      <c r="N7" s="111" t="s">
        <v>100</v>
      </c>
      <c r="O7" s="111" t="s">
        <v>101</v>
      </c>
      <c r="P7" s="111" t="s">
        <v>102</v>
      </c>
      <c r="Q7" s="20" t="s">
        <v>87</v>
      </c>
    </row>
    <row r="8" spans="1:20" ht="66" x14ac:dyDescent="0.25">
      <c r="B8" s="163">
        <v>1</v>
      </c>
      <c r="C8" s="114">
        <v>44531</v>
      </c>
      <c r="D8" s="165" t="s">
        <v>39</v>
      </c>
      <c r="E8" s="166" t="s">
        <v>103</v>
      </c>
      <c r="F8" s="8">
        <v>4</v>
      </c>
      <c r="G8" s="1">
        <v>5</v>
      </c>
      <c r="H8" s="1" t="str">
        <f t="shared" ref="H8:H23" si="0">IF(OR(AND(F8=5,G8=5),AND(F8=5,G8=4),AND(F8=5,G8=3),AND(F8=4,G8=5),AND(F8=4,G8=4),AND(F8=4,G8=3),AND(F8=3,G8=5)),"H",IF(OR(AND(F8=5,G8=1),AND(F8=4,G8=1),AND(F8=3,G8=1),AND(F8=2,G8=1),AND(F8=1,G8=1),AND(F8=3,G8=2),AND(F8=2,G8=2),AND(F8=1,G8=2),AND(F8=1,G8=3),AND(F8=1,G8=4)),"L",IF(OR(AND(F8=5,G8=2),AND(F8=4,G8=2),AND(F8=3,G8=3),AND(F8=3,G8=4),AND(F8=2,G8=3),AND(F8=2,G8=4),AND(F8=2,G8=5),AND(F8=1,G8=5)),"M","")))</f>
        <v>H</v>
      </c>
      <c r="I8" s="185" t="s">
        <v>104</v>
      </c>
      <c r="J8" s="185" t="s">
        <v>105</v>
      </c>
      <c r="K8" s="101" t="s">
        <v>106</v>
      </c>
      <c r="L8" s="101" t="s">
        <v>107</v>
      </c>
      <c r="M8" s="101" t="s">
        <v>107</v>
      </c>
      <c r="N8" s="101" t="s">
        <v>107</v>
      </c>
      <c r="O8" s="101" t="s">
        <v>107</v>
      </c>
      <c r="P8" s="183" t="s">
        <v>108</v>
      </c>
      <c r="Q8" s="150"/>
      <c r="R8" s="4"/>
    </row>
    <row r="9" spans="1:20" s="6" customFormat="1" ht="52.8" x14ac:dyDescent="0.25">
      <c r="B9" s="163">
        <v>2</v>
      </c>
      <c r="C9" s="114">
        <v>44531</v>
      </c>
      <c r="D9" s="88" t="s">
        <v>39</v>
      </c>
      <c r="E9" s="88" t="s">
        <v>109</v>
      </c>
      <c r="F9" s="1">
        <v>4</v>
      </c>
      <c r="G9" s="1">
        <v>4</v>
      </c>
      <c r="H9" s="1" t="str">
        <f t="shared" si="0"/>
        <v>H</v>
      </c>
      <c r="I9" s="185" t="s">
        <v>110</v>
      </c>
      <c r="J9" s="185" t="s">
        <v>111</v>
      </c>
      <c r="K9" s="101" t="s">
        <v>106</v>
      </c>
      <c r="L9" s="158" t="s">
        <v>107</v>
      </c>
      <c r="M9" s="101" t="s">
        <v>107</v>
      </c>
      <c r="N9" s="101" t="s">
        <v>107</v>
      </c>
      <c r="O9" s="101" t="s">
        <v>107</v>
      </c>
      <c r="P9" s="167" t="s">
        <v>112</v>
      </c>
      <c r="Q9" s="150"/>
      <c r="R9" s="4"/>
      <c r="S9" s="3"/>
      <c r="T9" s="3"/>
    </row>
    <row r="10" spans="1:20" s="202" customFormat="1" ht="118.8" x14ac:dyDescent="0.2">
      <c r="B10" s="203">
        <v>3</v>
      </c>
      <c r="C10" s="204">
        <v>44166</v>
      </c>
      <c r="D10" s="198" t="s">
        <v>32</v>
      </c>
      <c r="E10" s="198" t="s">
        <v>113</v>
      </c>
      <c r="F10" s="205">
        <v>4</v>
      </c>
      <c r="G10" s="205">
        <v>5</v>
      </c>
      <c r="H10" s="205" t="str">
        <f t="shared" si="0"/>
        <v>H</v>
      </c>
      <c r="I10" s="206" t="s">
        <v>114</v>
      </c>
      <c r="J10" s="206" t="s">
        <v>115</v>
      </c>
      <c r="K10" s="199" t="s">
        <v>116</v>
      </c>
      <c r="L10" s="199" t="s">
        <v>117</v>
      </c>
      <c r="M10" s="199" t="s">
        <v>117</v>
      </c>
      <c r="N10" s="199" t="s">
        <v>117</v>
      </c>
      <c r="O10" s="199" t="s">
        <v>117</v>
      </c>
      <c r="P10" s="207" t="s">
        <v>108</v>
      </c>
      <c r="Q10" s="208"/>
      <c r="S10" s="209"/>
      <c r="T10" s="210"/>
    </row>
    <row r="11" spans="1:20" s="6" customFormat="1" ht="66" x14ac:dyDescent="0.2">
      <c r="B11" s="163">
        <v>4</v>
      </c>
      <c r="C11" s="168">
        <v>44562</v>
      </c>
      <c r="D11" s="88" t="s">
        <v>50</v>
      </c>
      <c r="E11" s="88" t="s">
        <v>118</v>
      </c>
      <c r="F11" s="1">
        <v>4</v>
      </c>
      <c r="G11" s="1">
        <v>4</v>
      </c>
      <c r="H11" s="1" t="str">
        <f t="shared" si="0"/>
        <v>H</v>
      </c>
      <c r="I11" s="185" t="s">
        <v>119</v>
      </c>
      <c r="J11" s="185" t="s">
        <v>120</v>
      </c>
      <c r="K11" s="101" t="s">
        <v>106</v>
      </c>
      <c r="L11" s="158" t="s">
        <v>107</v>
      </c>
      <c r="M11" s="101" t="s">
        <v>107</v>
      </c>
      <c r="N11" s="101" t="s">
        <v>107</v>
      </c>
      <c r="O11" s="101" t="s">
        <v>107</v>
      </c>
      <c r="P11" s="164" t="s">
        <v>108</v>
      </c>
      <c r="Q11" s="150"/>
      <c r="S11" s="7"/>
      <c r="T11" s="7"/>
    </row>
    <row r="12" spans="1:20" s="6" customFormat="1" ht="139.5" customHeight="1" x14ac:dyDescent="0.2">
      <c r="B12" s="163">
        <v>5</v>
      </c>
      <c r="C12" s="169">
        <v>44643</v>
      </c>
      <c r="D12" s="88" t="s">
        <v>51</v>
      </c>
      <c r="E12" s="88" t="s">
        <v>121</v>
      </c>
      <c r="F12" s="1">
        <v>4</v>
      </c>
      <c r="G12" s="1">
        <v>2</v>
      </c>
      <c r="H12" s="1" t="str">
        <f>IF(OR(AND(F12=5,G12=5),AND(F12=5,G12=4),AND(F12=5,G12=3),AND(F12=4,G12=5),AND(F12=4,G12=4),AND(F12=4,G12=3),AND(F12=3,G12=5)),"H",IF(OR(AND(F12=5,G12=1),AND(F12=4,G12=1),AND(F12=3,G12=1),AND(F12=2,G12=1),AND(F12=1,G12=1),AND(F12=3,G12=2),AND(F12=2,G12=2),AND(F12=1,G12=2),AND(F12=1,G12=3),AND(F12=1,G12=4)),"L",IF(OR(AND(F12=5,G12=2),AND(F12=4,G12=2),AND(F12=3,G12=3),AND(F12=3,G12=4),AND(F12=2,G12=3),AND(F12=2,G12=4),AND(F12=2,G12=5),AND(F12=1,G12=5)),"M","")))</f>
        <v>M</v>
      </c>
      <c r="I12" s="185" t="s">
        <v>122</v>
      </c>
      <c r="J12" s="185" t="s">
        <v>123</v>
      </c>
      <c r="K12" s="101" t="s">
        <v>106</v>
      </c>
      <c r="L12" s="158" t="s">
        <v>107</v>
      </c>
      <c r="M12" s="101" t="s">
        <v>107</v>
      </c>
      <c r="N12" s="101" t="s">
        <v>107</v>
      </c>
      <c r="O12" s="101" t="s">
        <v>107</v>
      </c>
      <c r="P12" s="184" t="s">
        <v>112</v>
      </c>
      <c r="Q12" s="151"/>
      <c r="S12" s="7"/>
      <c r="T12" s="7"/>
    </row>
    <row r="13" spans="1:20" ht="139.5" customHeight="1" x14ac:dyDescent="0.25">
      <c r="B13" s="163">
        <v>6</v>
      </c>
      <c r="C13" s="170" t="s">
        <v>124</v>
      </c>
      <c r="D13" s="198" t="s">
        <v>50</v>
      </c>
      <c r="E13" s="185" t="s">
        <v>125</v>
      </c>
      <c r="F13" s="1">
        <v>5</v>
      </c>
      <c r="G13" s="1">
        <v>3</v>
      </c>
      <c r="H13" s="1" t="str">
        <f t="shared" si="0"/>
        <v>H</v>
      </c>
      <c r="I13" s="185" t="s">
        <v>126</v>
      </c>
      <c r="J13" s="226" t="s">
        <v>127</v>
      </c>
      <c r="K13" s="101" t="s">
        <v>116</v>
      </c>
      <c r="L13" s="181" t="s">
        <v>129</v>
      </c>
      <c r="M13" s="199" t="s">
        <v>129</v>
      </c>
      <c r="N13" s="101" t="s">
        <v>129</v>
      </c>
      <c r="O13" s="101" t="s">
        <v>117</v>
      </c>
      <c r="P13" s="164" t="s">
        <v>130</v>
      </c>
      <c r="Q13" s="190"/>
      <c r="S13" s="5"/>
      <c r="T13" s="5"/>
    </row>
    <row r="14" spans="1:20" ht="139.5" customHeight="1" x14ac:dyDescent="0.25">
      <c r="B14" s="163">
        <v>7</v>
      </c>
      <c r="C14" s="169">
        <v>44834</v>
      </c>
      <c r="D14" s="88" t="s">
        <v>131</v>
      </c>
      <c r="E14" s="88" t="s">
        <v>132</v>
      </c>
      <c r="F14" s="1">
        <v>4</v>
      </c>
      <c r="G14" s="1">
        <v>2</v>
      </c>
      <c r="H14" s="1" t="str">
        <f t="shared" si="0"/>
        <v>M</v>
      </c>
      <c r="I14" s="185" t="s">
        <v>133</v>
      </c>
      <c r="J14" s="185" t="s">
        <v>134</v>
      </c>
      <c r="K14" s="101" t="s">
        <v>106</v>
      </c>
      <c r="L14" s="182" t="s">
        <v>107</v>
      </c>
      <c r="M14" s="197" t="s">
        <v>107</v>
      </c>
      <c r="N14" s="101" t="s">
        <v>107</v>
      </c>
      <c r="O14" s="101" t="s">
        <v>107</v>
      </c>
      <c r="P14" s="164" t="s">
        <v>112</v>
      </c>
      <c r="Q14" s="151"/>
      <c r="S14" s="5"/>
      <c r="T14" s="5"/>
    </row>
    <row r="15" spans="1:20" ht="139.5" customHeight="1" x14ac:dyDescent="0.25">
      <c r="B15" s="163">
        <v>8</v>
      </c>
      <c r="C15" s="196">
        <v>44945</v>
      </c>
      <c r="D15" s="88" t="s">
        <v>51</v>
      </c>
      <c r="E15" s="88" t="s">
        <v>135</v>
      </c>
      <c r="F15" s="1">
        <v>3</v>
      </c>
      <c r="G15" s="1">
        <v>3</v>
      </c>
      <c r="H15" s="1" t="str">
        <f t="shared" si="0"/>
        <v>M</v>
      </c>
      <c r="I15" s="185" t="s">
        <v>136</v>
      </c>
      <c r="J15" s="185" t="s">
        <v>137</v>
      </c>
      <c r="K15" s="101" t="s">
        <v>116</v>
      </c>
      <c r="L15" s="181" t="s">
        <v>117</v>
      </c>
      <c r="M15" s="197" t="s">
        <v>117</v>
      </c>
      <c r="N15" s="197" t="s">
        <v>117</v>
      </c>
      <c r="O15" s="101" t="s">
        <v>117</v>
      </c>
      <c r="P15" s="164" t="s">
        <v>112</v>
      </c>
      <c r="Q15" s="150"/>
      <c r="S15" s="5"/>
      <c r="T15" s="5"/>
    </row>
    <row r="16" spans="1:20" ht="140.1" hidden="1" customHeight="1" x14ac:dyDescent="0.25">
      <c r="B16" s="200">
        <v>25</v>
      </c>
      <c r="C16" s="201">
        <v>45082</v>
      </c>
      <c r="D16" s="88" t="s">
        <v>32</v>
      </c>
      <c r="E16" s="88" t="s">
        <v>138</v>
      </c>
      <c r="F16" s="1">
        <v>5</v>
      </c>
      <c r="G16" s="1">
        <v>5</v>
      </c>
      <c r="H16" s="1" t="str">
        <f t="shared" si="0"/>
        <v>H</v>
      </c>
      <c r="I16" s="88" t="s">
        <v>139</v>
      </c>
      <c r="J16" s="185" t="s">
        <v>140</v>
      </c>
      <c r="K16" s="101" t="s">
        <v>116</v>
      </c>
      <c r="L16" s="101" t="s">
        <v>129</v>
      </c>
      <c r="M16" s="101"/>
      <c r="N16" s="101"/>
      <c r="O16" s="101"/>
      <c r="P16" s="164"/>
      <c r="Q16" s="150" t="s">
        <v>141</v>
      </c>
      <c r="S16" s="5"/>
      <c r="T16" s="5"/>
    </row>
    <row r="17" spans="2:20" ht="140.1" hidden="1" customHeight="1" x14ac:dyDescent="0.25">
      <c r="B17" s="200">
        <v>26</v>
      </c>
      <c r="C17" s="201">
        <v>45082</v>
      </c>
      <c r="D17" s="88" t="s">
        <v>32</v>
      </c>
      <c r="E17" s="88" t="s">
        <v>142</v>
      </c>
      <c r="F17" s="1">
        <v>5</v>
      </c>
      <c r="G17" s="1">
        <v>3</v>
      </c>
      <c r="H17" s="1" t="str">
        <f t="shared" si="0"/>
        <v>H</v>
      </c>
      <c r="I17" s="185" t="s">
        <v>143</v>
      </c>
      <c r="J17" s="185" t="s">
        <v>144</v>
      </c>
      <c r="K17" s="101" t="s">
        <v>116</v>
      </c>
      <c r="L17" s="101" t="s">
        <v>129</v>
      </c>
      <c r="M17" s="101"/>
      <c r="N17" s="101"/>
      <c r="O17" s="101"/>
      <c r="P17" s="164"/>
      <c r="Q17" s="150"/>
      <c r="S17" s="5"/>
      <c r="T17" s="5"/>
    </row>
    <row r="18" spans="2:20" ht="140.1" hidden="1" customHeight="1" x14ac:dyDescent="0.25">
      <c r="B18" s="163"/>
      <c r="C18" s="170"/>
      <c r="D18" s="88"/>
      <c r="E18" s="88"/>
      <c r="F18" s="1"/>
      <c r="G18" s="1"/>
      <c r="H18" s="1" t="str">
        <f t="shared" si="0"/>
        <v/>
      </c>
      <c r="I18" s="185"/>
      <c r="J18" s="185"/>
      <c r="K18" s="101"/>
      <c r="L18" s="101"/>
      <c r="M18" s="101"/>
      <c r="N18" s="101"/>
      <c r="O18" s="101"/>
      <c r="P18" s="164"/>
      <c r="Q18" s="150"/>
      <c r="S18" s="5"/>
      <c r="T18" s="5"/>
    </row>
    <row r="19" spans="2:20" ht="140.1" hidden="1" customHeight="1" x14ac:dyDescent="0.25">
      <c r="B19" s="163"/>
      <c r="C19" s="170"/>
      <c r="D19" s="88"/>
      <c r="E19" s="88"/>
      <c r="F19" s="1"/>
      <c r="G19" s="1"/>
      <c r="H19" s="1" t="str">
        <f t="shared" si="0"/>
        <v/>
      </c>
      <c r="I19" s="185"/>
      <c r="J19" s="185"/>
      <c r="K19" s="101"/>
      <c r="L19" s="101"/>
      <c r="M19" s="101"/>
      <c r="N19" s="101"/>
      <c r="O19" s="101"/>
      <c r="P19" s="164"/>
      <c r="Q19" s="150"/>
      <c r="S19" s="5"/>
      <c r="T19" s="5"/>
    </row>
    <row r="20" spans="2:20" ht="140.1" hidden="1" customHeight="1" x14ac:dyDescent="0.25">
      <c r="B20" s="163"/>
      <c r="C20" s="170"/>
      <c r="D20" s="88"/>
      <c r="E20" s="88"/>
      <c r="F20" s="1"/>
      <c r="G20" s="1"/>
      <c r="H20" s="1" t="str">
        <f t="shared" si="0"/>
        <v/>
      </c>
      <c r="I20" s="185"/>
      <c r="J20" s="185"/>
      <c r="K20" s="101"/>
      <c r="L20" s="101"/>
      <c r="M20" s="101"/>
      <c r="N20" s="101"/>
      <c r="O20" s="101"/>
      <c r="P20" s="184"/>
      <c r="Q20" s="150"/>
      <c r="S20" s="5"/>
      <c r="T20" s="5"/>
    </row>
    <row r="21" spans="2:20" ht="140.1" hidden="1" customHeight="1" x14ac:dyDescent="0.25">
      <c r="B21" s="163"/>
      <c r="C21" s="170"/>
      <c r="D21" s="88"/>
      <c r="E21" s="88"/>
      <c r="F21" s="1"/>
      <c r="G21" s="1"/>
      <c r="H21" s="1" t="str">
        <f t="shared" si="0"/>
        <v/>
      </c>
      <c r="I21" s="185"/>
      <c r="J21" s="185"/>
      <c r="K21" s="101"/>
      <c r="L21" s="101"/>
      <c r="M21" s="101"/>
      <c r="N21" s="101"/>
      <c r="O21" s="101"/>
      <c r="P21" s="184"/>
      <c r="Q21" s="150"/>
      <c r="S21" s="5"/>
      <c r="T21" s="5"/>
    </row>
    <row r="22" spans="2:20" ht="140.1" hidden="1" customHeight="1" x14ac:dyDescent="0.25">
      <c r="B22" s="163"/>
      <c r="C22" s="170"/>
      <c r="D22" s="88"/>
      <c r="E22" s="88"/>
      <c r="F22" s="1"/>
      <c r="G22" s="1"/>
      <c r="H22" s="1" t="str">
        <f t="shared" si="0"/>
        <v/>
      </c>
      <c r="I22" s="185"/>
      <c r="J22" s="185"/>
      <c r="K22" s="101"/>
      <c r="L22" s="101"/>
      <c r="M22" s="101"/>
      <c r="N22" s="101"/>
      <c r="O22" s="101"/>
      <c r="P22" s="164"/>
      <c r="Q22" s="150"/>
      <c r="S22" s="5"/>
      <c r="T22" s="5"/>
    </row>
    <row r="23" spans="2:20" ht="140.1" hidden="1" customHeight="1" x14ac:dyDescent="0.25">
      <c r="B23" s="163"/>
      <c r="C23" s="170"/>
      <c r="D23" s="88"/>
      <c r="E23" s="88"/>
      <c r="F23" s="1"/>
      <c r="G23" s="1"/>
      <c r="H23" s="1" t="str">
        <f t="shared" si="0"/>
        <v/>
      </c>
      <c r="I23" s="185"/>
      <c r="J23" s="185"/>
      <c r="K23" s="101"/>
      <c r="L23" s="101"/>
      <c r="M23" s="101"/>
      <c r="N23" s="101"/>
      <c r="O23" s="101"/>
      <c r="P23" s="164"/>
      <c r="Q23" s="150"/>
      <c r="S23" s="5"/>
      <c r="T23" s="5"/>
    </row>
    <row r="24" spans="2:20" ht="140.1" hidden="1" customHeight="1" x14ac:dyDescent="0.25">
      <c r="B24" s="163"/>
      <c r="C24" s="170"/>
      <c r="D24" s="88"/>
      <c r="E24" s="88"/>
      <c r="F24" s="1"/>
      <c r="G24" s="1"/>
      <c r="H24" s="1" t="str">
        <f t="shared" ref="H24:H55" si="1">IF(OR(AND(F24=5,G24=5),AND(F24=5,G24=4),AND(F24=5,G24=3),AND(F24=4,G24=5),AND(F24=4,G24=4),AND(F24=4,G24=3),AND(F24=3,G24=5)),"H",IF(OR(AND(F24=5,G24=1),AND(F24=4,G24=1),AND(F24=3,G24=1),AND(F24=2,G24=1),AND(F24=1,G24=1),AND(F24=3,G24=2),AND(F24=2,G24=2),AND(F24=1,G24=2),AND(F24=1,G24=3),AND(F24=1,G24=4)),"L",IF(OR(AND(F24=5,G24=2),AND(F24=4,G24=2),AND(F24=3,G24=3),AND(F24=3,G24=4),AND(F24=2,G24=3),AND(F24=2,G24=4),AND(F24=2,G24=5),AND(F24=1,G24=5)),"M","")))</f>
        <v/>
      </c>
      <c r="I24" s="185"/>
      <c r="J24" s="185"/>
      <c r="K24" s="101"/>
      <c r="L24" s="101"/>
      <c r="M24" s="101"/>
      <c r="N24" s="101"/>
      <c r="O24" s="101"/>
      <c r="P24" s="167"/>
      <c r="Q24" s="150"/>
      <c r="S24" s="5"/>
      <c r="T24" s="5"/>
    </row>
    <row r="25" spans="2:20" ht="140.1" hidden="1" customHeight="1" x14ac:dyDescent="0.25">
      <c r="B25" s="163"/>
      <c r="C25" s="170"/>
      <c r="D25" s="88"/>
      <c r="E25" s="88"/>
      <c r="F25" s="1"/>
      <c r="G25" s="1"/>
      <c r="H25" s="1" t="str">
        <f t="shared" si="1"/>
        <v/>
      </c>
      <c r="I25" s="185"/>
      <c r="J25" s="185"/>
      <c r="K25" s="101"/>
      <c r="L25" s="101"/>
      <c r="M25" s="101"/>
      <c r="N25" s="101"/>
      <c r="O25" s="101"/>
      <c r="P25" s="164"/>
      <c r="Q25" s="150"/>
      <c r="S25" s="5"/>
      <c r="T25" s="5"/>
    </row>
    <row r="26" spans="2:20" ht="140.1" hidden="1" customHeight="1" x14ac:dyDescent="0.25">
      <c r="B26" s="163"/>
      <c r="C26" s="170"/>
      <c r="D26" s="88"/>
      <c r="E26" s="88"/>
      <c r="F26" s="1"/>
      <c r="G26" s="1"/>
      <c r="H26" s="1" t="str">
        <f t="shared" si="1"/>
        <v/>
      </c>
      <c r="I26" s="185"/>
      <c r="J26" s="185"/>
      <c r="K26" s="101"/>
      <c r="L26" s="101"/>
      <c r="M26" s="101"/>
      <c r="N26" s="101"/>
      <c r="O26" s="101"/>
      <c r="P26" s="164"/>
      <c r="Q26" s="150"/>
      <c r="S26" s="5"/>
      <c r="T26" s="5"/>
    </row>
    <row r="27" spans="2:20" ht="140.1" hidden="1" customHeight="1" x14ac:dyDescent="0.25">
      <c r="B27" s="163"/>
      <c r="C27" s="170"/>
      <c r="D27" s="88"/>
      <c r="E27" s="88"/>
      <c r="F27" s="1"/>
      <c r="G27" s="1"/>
      <c r="H27" s="1" t="str">
        <f t="shared" si="1"/>
        <v/>
      </c>
      <c r="I27" s="185"/>
      <c r="J27" s="185"/>
      <c r="K27" s="101"/>
      <c r="L27" s="101"/>
      <c r="M27" s="101"/>
      <c r="N27" s="101"/>
      <c r="O27" s="101"/>
      <c r="P27" s="164"/>
      <c r="Q27" s="150"/>
      <c r="S27" s="5"/>
      <c r="T27" s="5"/>
    </row>
    <row r="28" spans="2:20" ht="140.1" hidden="1" customHeight="1" x14ac:dyDescent="0.25">
      <c r="B28" s="163"/>
      <c r="C28" s="170"/>
      <c r="D28" s="88"/>
      <c r="E28" s="88"/>
      <c r="F28" s="1"/>
      <c r="G28" s="1"/>
      <c r="H28" s="1" t="str">
        <f t="shared" si="1"/>
        <v/>
      </c>
      <c r="I28" s="185"/>
      <c r="J28" s="185"/>
      <c r="K28" s="101"/>
      <c r="L28" s="101"/>
      <c r="M28" s="101"/>
      <c r="N28" s="101"/>
      <c r="O28" s="101"/>
      <c r="P28" s="164"/>
      <c r="Q28" s="150"/>
      <c r="S28" s="5"/>
      <c r="T28" s="5"/>
    </row>
    <row r="29" spans="2:20" ht="140.1" hidden="1" customHeight="1" x14ac:dyDescent="0.25">
      <c r="B29" s="163"/>
      <c r="C29" s="170"/>
      <c r="D29" s="88"/>
      <c r="E29" s="88"/>
      <c r="F29" s="1"/>
      <c r="G29" s="1"/>
      <c r="H29" s="1" t="str">
        <f t="shared" si="1"/>
        <v/>
      </c>
      <c r="I29" s="185"/>
      <c r="J29" s="185"/>
      <c r="K29" s="101"/>
      <c r="L29" s="101"/>
      <c r="M29" s="101"/>
      <c r="N29" s="101"/>
      <c r="O29" s="101"/>
      <c r="P29" s="164"/>
      <c r="Q29" s="150"/>
      <c r="S29" s="5"/>
      <c r="T29" s="5"/>
    </row>
    <row r="30" spans="2:20" hidden="1" x14ac:dyDescent="0.25">
      <c r="B30" s="163"/>
      <c r="C30" s="170"/>
      <c r="D30" s="88"/>
      <c r="E30" s="88"/>
      <c r="F30" s="1"/>
      <c r="G30" s="1"/>
      <c r="H30" s="1" t="str">
        <f t="shared" si="1"/>
        <v/>
      </c>
      <c r="I30" s="185"/>
      <c r="J30" s="185"/>
      <c r="K30" s="101"/>
      <c r="L30" s="101"/>
      <c r="M30" s="101"/>
      <c r="N30" s="101"/>
      <c r="O30" s="101"/>
      <c r="P30" s="164"/>
      <c r="Q30" s="150"/>
      <c r="S30" s="5"/>
      <c r="T30" s="5"/>
    </row>
    <row r="31" spans="2:20" hidden="1" x14ac:dyDescent="0.25">
      <c r="B31" s="163"/>
      <c r="C31" s="170"/>
      <c r="D31" s="88"/>
      <c r="E31" s="88"/>
      <c r="F31" s="1"/>
      <c r="G31" s="1"/>
      <c r="H31" s="1" t="str">
        <f t="shared" si="1"/>
        <v/>
      </c>
      <c r="I31" s="185"/>
      <c r="J31" s="185"/>
      <c r="K31" s="101"/>
      <c r="L31" s="101"/>
      <c r="M31" s="101"/>
      <c r="N31" s="101"/>
      <c r="O31" s="101"/>
      <c r="P31" s="167"/>
      <c r="Q31" s="150"/>
      <c r="S31" s="5"/>
      <c r="T31" s="5"/>
    </row>
    <row r="32" spans="2:20" hidden="1" x14ac:dyDescent="0.25">
      <c r="B32" s="163"/>
      <c r="C32" s="170"/>
      <c r="D32" s="88"/>
      <c r="E32" s="88"/>
      <c r="F32" s="1"/>
      <c r="G32" s="1"/>
      <c r="H32" s="1" t="str">
        <f t="shared" si="1"/>
        <v/>
      </c>
      <c r="I32" s="185"/>
      <c r="J32" s="185"/>
      <c r="K32" s="101"/>
      <c r="L32" s="101"/>
      <c r="M32" s="101"/>
      <c r="N32" s="101"/>
      <c r="O32" s="101"/>
      <c r="P32" s="164"/>
      <c r="Q32" s="150"/>
      <c r="S32" s="5"/>
      <c r="T32" s="5"/>
    </row>
    <row r="33" spans="2:20" hidden="1" x14ac:dyDescent="0.25">
      <c r="B33" s="163"/>
      <c r="C33" s="170"/>
      <c r="D33" s="88"/>
      <c r="E33" s="88"/>
      <c r="F33" s="1"/>
      <c r="G33" s="1"/>
      <c r="H33" s="1" t="str">
        <f t="shared" si="1"/>
        <v/>
      </c>
      <c r="I33" s="185"/>
      <c r="J33" s="185"/>
      <c r="K33" s="101"/>
      <c r="L33" s="101"/>
      <c r="M33" s="101"/>
      <c r="N33" s="101"/>
      <c r="O33" s="101"/>
      <c r="P33" s="164"/>
      <c r="Q33" s="150"/>
      <c r="S33" s="5"/>
      <c r="T33" s="5"/>
    </row>
    <row r="34" spans="2:20" hidden="1" x14ac:dyDescent="0.25">
      <c r="B34" s="163"/>
      <c r="C34" s="170"/>
      <c r="D34" s="88"/>
      <c r="E34" s="88"/>
      <c r="F34" s="1"/>
      <c r="G34" s="1"/>
      <c r="H34" s="1" t="str">
        <f t="shared" si="1"/>
        <v/>
      </c>
      <c r="I34" s="185"/>
      <c r="J34" s="185"/>
      <c r="K34" s="101"/>
      <c r="L34" s="101"/>
      <c r="M34" s="101"/>
      <c r="N34" s="101"/>
      <c r="O34" s="101"/>
      <c r="P34" s="164"/>
      <c r="Q34" s="150"/>
      <c r="S34" s="5"/>
      <c r="T34" s="5"/>
    </row>
    <row r="35" spans="2:20" hidden="1" x14ac:dyDescent="0.25">
      <c r="B35" s="163"/>
      <c r="C35" s="170"/>
      <c r="D35" s="88"/>
      <c r="E35" s="88"/>
      <c r="F35" s="1"/>
      <c r="G35" s="1"/>
      <c r="H35" s="1" t="str">
        <f t="shared" si="1"/>
        <v/>
      </c>
      <c r="I35" s="185"/>
      <c r="J35" s="185"/>
      <c r="K35" s="101"/>
      <c r="L35" s="101"/>
      <c r="M35" s="101"/>
      <c r="N35" s="101"/>
      <c r="O35" s="101"/>
      <c r="P35" s="164"/>
      <c r="Q35" s="150"/>
      <c r="S35" s="5"/>
      <c r="T35" s="5"/>
    </row>
    <row r="36" spans="2:20" hidden="1" x14ac:dyDescent="0.25">
      <c r="B36" s="163"/>
      <c r="C36" s="170"/>
      <c r="D36" s="88"/>
      <c r="E36" s="88"/>
      <c r="F36" s="1"/>
      <c r="G36" s="1"/>
      <c r="H36" s="1" t="str">
        <f t="shared" si="1"/>
        <v/>
      </c>
      <c r="I36" s="185"/>
      <c r="J36" s="185"/>
      <c r="K36" s="101"/>
      <c r="L36" s="101"/>
      <c r="M36" s="101"/>
      <c r="N36" s="101"/>
      <c r="O36" s="101"/>
      <c r="P36" s="164"/>
      <c r="Q36" s="150"/>
      <c r="S36" s="5"/>
      <c r="T36" s="5"/>
    </row>
    <row r="37" spans="2:20" hidden="1" x14ac:dyDescent="0.25">
      <c r="B37" s="163"/>
      <c r="C37" s="170"/>
      <c r="D37" s="88"/>
      <c r="E37" s="88"/>
      <c r="F37" s="1"/>
      <c r="G37" s="1"/>
      <c r="H37" s="1" t="str">
        <f t="shared" si="1"/>
        <v/>
      </c>
      <c r="I37" s="185"/>
      <c r="J37" s="185"/>
      <c r="K37" s="101"/>
      <c r="L37" s="101"/>
      <c r="M37" s="101"/>
      <c r="N37" s="101"/>
      <c r="O37" s="101"/>
      <c r="P37" s="164"/>
      <c r="Q37" s="150"/>
      <c r="S37" s="5"/>
      <c r="T37" s="5"/>
    </row>
    <row r="38" spans="2:20" hidden="1" x14ac:dyDescent="0.25">
      <c r="B38" s="163"/>
      <c r="C38" s="170"/>
      <c r="D38" s="88"/>
      <c r="E38" s="88"/>
      <c r="F38" s="1"/>
      <c r="G38" s="1"/>
      <c r="H38" s="1" t="str">
        <f t="shared" si="1"/>
        <v/>
      </c>
      <c r="I38" s="185"/>
      <c r="J38" s="185"/>
      <c r="K38" s="101"/>
      <c r="L38" s="101"/>
      <c r="M38" s="101"/>
      <c r="N38" s="101"/>
      <c r="O38" s="101"/>
      <c r="P38" s="164"/>
      <c r="Q38" s="150"/>
      <c r="S38" s="5"/>
      <c r="T38" s="5"/>
    </row>
    <row r="39" spans="2:20" hidden="1" x14ac:dyDescent="0.25">
      <c r="B39" s="163"/>
      <c r="C39" s="170"/>
      <c r="D39" s="88"/>
      <c r="E39" s="88"/>
      <c r="F39" s="1"/>
      <c r="G39" s="1"/>
      <c r="H39" s="1" t="str">
        <f t="shared" si="1"/>
        <v/>
      </c>
      <c r="I39" s="185"/>
      <c r="J39" s="185"/>
      <c r="K39" s="101"/>
      <c r="L39" s="101"/>
      <c r="M39" s="101"/>
      <c r="N39" s="101"/>
      <c r="O39" s="101"/>
      <c r="P39" s="164"/>
      <c r="Q39" s="150"/>
      <c r="S39" s="5"/>
      <c r="T39" s="5"/>
    </row>
    <row r="40" spans="2:20" hidden="1" x14ac:dyDescent="0.25">
      <c r="B40" s="163"/>
      <c r="C40" s="170"/>
      <c r="D40" s="88"/>
      <c r="E40" s="88"/>
      <c r="F40" s="1"/>
      <c r="G40" s="1"/>
      <c r="H40" s="1" t="str">
        <f t="shared" si="1"/>
        <v/>
      </c>
      <c r="I40" s="185"/>
      <c r="J40" s="185"/>
      <c r="K40" s="101"/>
      <c r="L40" s="101"/>
      <c r="M40" s="101"/>
      <c r="N40" s="101"/>
      <c r="O40" s="101"/>
      <c r="P40" s="164"/>
      <c r="Q40" s="150"/>
      <c r="S40" s="5"/>
      <c r="T40" s="5"/>
    </row>
    <row r="41" spans="2:20" hidden="1" x14ac:dyDescent="0.25">
      <c r="B41" s="163"/>
      <c r="C41" s="170"/>
      <c r="D41" s="88"/>
      <c r="E41" s="88"/>
      <c r="F41" s="1"/>
      <c r="G41" s="1"/>
      <c r="H41" s="1" t="str">
        <f t="shared" si="1"/>
        <v/>
      </c>
      <c r="I41" s="185"/>
      <c r="J41" s="185"/>
      <c r="K41" s="101"/>
      <c r="L41" s="101"/>
      <c r="M41" s="101"/>
      <c r="N41" s="101"/>
      <c r="O41" s="101"/>
      <c r="P41" s="164"/>
      <c r="Q41" s="150"/>
      <c r="S41" s="5"/>
      <c r="T41" s="5"/>
    </row>
    <row r="42" spans="2:20" hidden="1" x14ac:dyDescent="0.25">
      <c r="B42" s="163"/>
      <c r="C42" s="170"/>
      <c r="D42" s="88"/>
      <c r="E42" s="88"/>
      <c r="F42" s="1"/>
      <c r="G42" s="1"/>
      <c r="H42" s="1" t="str">
        <f t="shared" si="1"/>
        <v/>
      </c>
      <c r="I42" s="185"/>
      <c r="J42" s="185"/>
      <c r="K42" s="101"/>
      <c r="L42" s="101"/>
      <c r="M42" s="101"/>
      <c r="N42" s="101"/>
      <c r="O42" s="101"/>
      <c r="P42" s="164"/>
      <c r="Q42" s="150"/>
      <c r="S42" s="5"/>
      <c r="T42" s="5"/>
    </row>
    <row r="43" spans="2:20" hidden="1" x14ac:dyDescent="0.25">
      <c r="B43" s="163"/>
      <c r="C43" s="170"/>
      <c r="D43" s="88"/>
      <c r="E43" s="88"/>
      <c r="F43" s="1"/>
      <c r="G43" s="1"/>
      <c r="H43" s="1" t="str">
        <f t="shared" si="1"/>
        <v/>
      </c>
      <c r="I43" s="185"/>
      <c r="J43" s="185"/>
      <c r="K43" s="101"/>
      <c r="L43" s="101"/>
      <c r="M43" s="101"/>
      <c r="N43" s="101"/>
      <c r="O43" s="101"/>
      <c r="P43" s="164"/>
      <c r="Q43" s="150"/>
      <c r="S43" s="5"/>
      <c r="T43" s="5"/>
    </row>
    <row r="44" spans="2:20" hidden="1" x14ac:dyDescent="0.25">
      <c r="B44" s="163"/>
      <c r="C44" s="170"/>
      <c r="D44" s="88"/>
      <c r="E44" s="88"/>
      <c r="F44" s="1"/>
      <c r="G44" s="1"/>
      <c r="H44" s="1" t="str">
        <f t="shared" si="1"/>
        <v/>
      </c>
      <c r="I44" s="185"/>
      <c r="J44" s="185"/>
      <c r="K44" s="101"/>
      <c r="L44" s="101"/>
      <c r="M44" s="101"/>
      <c r="N44" s="101"/>
      <c r="O44" s="101"/>
      <c r="P44" s="164"/>
      <c r="Q44" s="150"/>
      <c r="S44" s="5"/>
      <c r="T44" s="5"/>
    </row>
    <row r="45" spans="2:20" hidden="1" x14ac:dyDescent="0.25">
      <c r="B45" s="163"/>
      <c r="C45" s="170"/>
      <c r="D45" s="88"/>
      <c r="E45" s="88"/>
      <c r="F45" s="1"/>
      <c r="G45" s="1"/>
      <c r="H45" s="1" t="str">
        <f t="shared" si="1"/>
        <v/>
      </c>
      <c r="I45" s="185"/>
      <c r="J45" s="185"/>
      <c r="K45" s="101"/>
      <c r="L45" s="101"/>
      <c r="M45" s="101"/>
      <c r="N45" s="101"/>
      <c r="O45" s="101"/>
      <c r="P45" s="164"/>
      <c r="Q45" s="150"/>
      <c r="S45" s="5"/>
      <c r="T45" s="5"/>
    </row>
    <row r="46" spans="2:20" hidden="1" x14ac:dyDescent="0.25">
      <c r="B46" s="163"/>
      <c r="C46" s="170"/>
      <c r="D46" s="88"/>
      <c r="E46" s="88"/>
      <c r="F46" s="1"/>
      <c r="G46" s="1"/>
      <c r="H46" s="1" t="str">
        <f t="shared" si="1"/>
        <v/>
      </c>
      <c r="I46" s="185"/>
      <c r="J46" s="185"/>
      <c r="K46" s="101"/>
      <c r="L46" s="101"/>
      <c r="M46" s="101"/>
      <c r="N46" s="101"/>
      <c r="O46" s="101"/>
      <c r="P46" s="164"/>
      <c r="Q46" s="150"/>
      <c r="S46" s="5"/>
      <c r="T46" s="5"/>
    </row>
    <row r="47" spans="2:20" hidden="1" x14ac:dyDescent="0.25">
      <c r="B47" s="163"/>
      <c r="C47" s="170"/>
      <c r="D47" s="88"/>
      <c r="E47" s="88"/>
      <c r="F47" s="1"/>
      <c r="G47" s="1"/>
      <c r="H47" s="1" t="str">
        <f t="shared" si="1"/>
        <v/>
      </c>
      <c r="I47" s="185"/>
      <c r="J47" s="185"/>
      <c r="K47" s="101"/>
      <c r="L47" s="101"/>
      <c r="M47" s="101"/>
      <c r="N47" s="101"/>
      <c r="O47" s="101"/>
      <c r="P47" s="164"/>
      <c r="Q47" s="150"/>
      <c r="S47" s="5"/>
      <c r="T47" s="5"/>
    </row>
    <row r="48" spans="2:20" hidden="1" x14ac:dyDescent="0.25">
      <c r="B48" s="163"/>
      <c r="C48" s="170"/>
      <c r="D48" s="88"/>
      <c r="E48" s="88"/>
      <c r="F48" s="1"/>
      <c r="G48" s="1"/>
      <c r="H48" s="1" t="str">
        <f t="shared" si="1"/>
        <v/>
      </c>
      <c r="I48" s="185"/>
      <c r="J48" s="185"/>
      <c r="K48" s="101"/>
      <c r="L48" s="101"/>
      <c r="M48" s="101"/>
      <c r="N48" s="101"/>
      <c r="O48" s="101"/>
      <c r="P48" s="164"/>
      <c r="Q48" s="150"/>
      <c r="S48" s="5"/>
      <c r="T48" s="5"/>
    </row>
    <row r="49" spans="2:20" hidden="1" x14ac:dyDescent="0.25">
      <c r="B49" s="163"/>
      <c r="C49" s="170"/>
      <c r="D49" s="88"/>
      <c r="E49" s="88"/>
      <c r="F49" s="1"/>
      <c r="G49" s="1"/>
      <c r="H49" s="1" t="str">
        <f t="shared" si="1"/>
        <v/>
      </c>
      <c r="I49" s="185"/>
      <c r="J49" s="185"/>
      <c r="K49" s="101"/>
      <c r="L49" s="101"/>
      <c r="M49" s="101"/>
      <c r="N49" s="101"/>
      <c r="O49" s="101"/>
      <c r="P49" s="164"/>
      <c r="Q49" s="150"/>
      <c r="S49" s="5"/>
      <c r="T49" s="5"/>
    </row>
    <row r="50" spans="2:20" hidden="1" x14ac:dyDescent="0.25">
      <c r="B50" s="163"/>
      <c r="C50" s="170"/>
      <c r="D50" s="88"/>
      <c r="E50" s="88"/>
      <c r="F50" s="1"/>
      <c r="G50" s="1"/>
      <c r="H50" s="1" t="str">
        <f t="shared" si="1"/>
        <v/>
      </c>
      <c r="I50" s="185"/>
      <c r="J50" s="185"/>
      <c r="K50" s="101"/>
      <c r="L50" s="101"/>
      <c r="M50" s="101"/>
      <c r="N50" s="101"/>
      <c r="O50" s="101"/>
      <c r="P50" s="164"/>
      <c r="Q50" s="150"/>
      <c r="S50" s="5"/>
      <c r="T50" s="5"/>
    </row>
    <row r="51" spans="2:20" hidden="1" x14ac:dyDescent="0.25">
      <c r="B51" s="163"/>
      <c r="C51" s="170"/>
      <c r="D51" s="88"/>
      <c r="E51" s="88"/>
      <c r="F51" s="1"/>
      <c r="G51" s="1"/>
      <c r="H51" s="1" t="str">
        <f t="shared" si="1"/>
        <v/>
      </c>
      <c r="I51" s="185"/>
      <c r="J51" s="185"/>
      <c r="K51" s="101"/>
      <c r="L51" s="101"/>
      <c r="M51" s="101"/>
      <c r="N51" s="101"/>
      <c r="O51" s="101"/>
      <c r="P51" s="164"/>
      <c r="Q51" s="150"/>
      <c r="S51" s="5"/>
      <c r="T51" s="5"/>
    </row>
    <row r="52" spans="2:20" hidden="1" x14ac:dyDescent="0.25">
      <c r="B52" s="163"/>
      <c r="C52" s="170"/>
      <c r="D52" s="88"/>
      <c r="E52" s="88"/>
      <c r="F52" s="1"/>
      <c r="G52" s="1"/>
      <c r="H52" s="1" t="str">
        <f t="shared" si="1"/>
        <v/>
      </c>
      <c r="I52" s="185"/>
      <c r="J52" s="185"/>
      <c r="K52" s="101"/>
      <c r="L52" s="101"/>
      <c r="M52" s="101"/>
      <c r="N52" s="101"/>
      <c r="O52" s="101"/>
      <c r="P52" s="164"/>
      <c r="Q52" s="150"/>
      <c r="S52" s="5"/>
      <c r="T52" s="5"/>
    </row>
    <row r="53" spans="2:20" hidden="1" x14ac:dyDescent="0.25">
      <c r="B53" s="163"/>
      <c r="C53" s="170"/>
      <c r="D53" s="88"/>
      <c r="E53" s="88"/>
      <c r="F53" s="1"/>
      <c r="G53" s="1"/>
      <c r="H53" s="1" t="str">
        <f t="shared" si="1"/>
        <v/>
      </c>
      <c r="I53" s="185"/>
      <c r="J53" s="185"/>
      <c r="K53" s="101"/>
      <c r="L53" s="101"/>
      <c r="M53" s="101"/>
      <c r="N53" s="101"/>
      <c r="O53" s="101"/>
      <c r="P53" s="167"/>
      <c r="Q53" s="150"/>
      <c r="S53" s="5"/>
      <c r="T53" s="5"/>
    </row>
    <row r="54" spans="2:20" hidden="1" x14ac:dyDescent="0.25">
      <c r="B54" s="163"/>
      <c r="C54" s="170"/>
      <c r="D54" s="88"/>
      <c r="E54" s="88"/>
      <c r="F54" s="1"/>
      <c r="G54" s="1"/>
      <c r="H54" s="1" t="str">
        <f t="shared" si="1"/>
        <v/>
      </c>
      <c r="I54" s="185"/>
      <c r="J54" s="185"/>
      <c r="K54" s="101"/>
      <c r="L54" s="101"/>
      <c r="M54" s="101"/>
      <c r="N54" s="101"/>
      <c r="O54" s="101"/>
      <c r="P54" s="164"/>
      <c r="Q54" s="150"/>
      <c r="S54" s="5"/>
      <c r="T54" s="5"/>
    </row>
    <row r="55" spans="2:20" hidden="1" x14ac:dyDescent="0.25">
      <c r="B55" s="163"/>
      <c r="C55" s="170"/>
      <c r="D55" s="88"/>
      <c r="E55" s="88"/>
      <c r="F55" s="1"/>
      <c r="G55" s="1"/>
      <c r="H55" s="1" t="str">
        <f t="shared" si="1"/>
        <v/>
      </c>
      <c r="I55" s="185"/>
      <c r="J55" s="185"/>
      <c r="K55" s="101"/>
      <c r="L55" s="101"/>
      <c r="M55" s="101"/>
      <c r="N55" s="101"/>
      <c r="O55" s="101"/>
      <c r="P55" s="164"/>
      <c r="Q55" s="150"/>
      <c r="S55" s="5"/>
      <c r="T55" s="5"/>
    </row>
    <row r="56" spans="2:20" hidden="1" x14ac:dyDescent="0.25">
      <c r="B56" s="163"/>
      <c r="C56" s="170"/>
      <c r="D56" s="88"/>
      <c r="E56" s="88"/>
      <c r="F56" s="1"/>
      <c r="G56" s="1"/>
      <c r="H56" s="1" t="str">
        <f t="shared" ref="H56:H87" si="2">IF(OR(AND(F56=5,G56=5),AND(F56=5,G56=4),AND(F56=5,G56=3),AND(F56=4,G56=5),AND(F56=4,G56=4),AND(F56=4,G56=3),AND(F56=3,G56=5)),"H",IF(OR(AND(F56=5,G56=1),AND(F56=4,G56=1),AND(F56=3,G56=1),AND(F56=2,G56=1),AND(F56=1,G56=1),AND(F56=3,G56=2),AND(F56=2,G56=2),AND(F56=1,G56=2),AND(F56=1,G56=3),AND(F56=1,G56=4)),"L",IF(OR(AND(F56=5,G56=2),AND(F56=4,G56=2),AND(F56=3,G56=3),AND(F56=3,G56=4),AND(F56=2,G56=3),AND(F56=2,G56=4),AND(F56=2,G56=5),AND(F56=1,G56=5)),"M","")))</f>
        <v/>
      </c>
      <c r="I56" s="185"/>
      <c r="J56" s="185"/>
      <c r="K56" s="101"/>
      <c r="L56" s="101"/>
      <c r="M56" s="101"/>
      <c r="N56" s="101"/>
      <c r="O56" s="101"/>
      <c r="P56" s="164"/>
      <c r="Q56" s="150"/>
      <c r="S56" s="5"/>
      <c r="T56" s="5"/>
    </row>
    <row r="57" spans="2:20" hidden="1" x14ac:dyDescent="0.25">
      <c r="B57" s="163"/>
      <c r="C57" s="170"/>
      <c r="D57" s="88"/>
      <c r="E57" s="88"/>
      <c r="F57" s="1"/>
      <c r="G57" s="1"/>
      <c r="H57" s="1" t="str">
        <f t="shared" si="2"/>
        <v/>
      </c>
      <c r="I57" s="185"/>
      <c r="J57" s="185"/>
      <c r="K57" s="101"/>
      <c r="L57" s="101"/>
      <c r="M57" s="101"/>
      <c r="N57" s="101"/>
      <c r="O57" s="101"/>
      <c r="P57" s="164"/>
      <c r="Q57" s="150"/>
      <c r="S57" s="5"/>
      <c r="T57" s="5"/>
    </row>
    <row r="58" spans="2:20" hidden="1" x14ac:dyDescent="0.25">
      <c r="B58" s="163"/>
      <c r="C58" s="170"/>
      <c r="D58" s="88"/>
      <c r="E58" s="88"/>
      <c r="F58" s="1"/>
      <c r="G58" s="1"/>
      <c r="H58" s="1" t="str">
        <f t="shared" si="2"/>
        <v/>
      </c>
      <c r="I58" s="185"/>
      <c r="J58" s="185"/>
      <c r="K58" s="101"/>
      <c r="L58" s="101"/>
      <c r="M58" s="101"/>
      <c r="N58" s="101"/>
      <c r="O58" s="101"/>
      <c r="P58" s="167"/>
      <c r="Q58" s="150"/>
      <c r="S58" s="5"/>
      <c r="T58" s="5"/>
    </row>
    <row r="59" spans="2:20" hidden="1" x14ac:dyDescent="0.25">
      <c r="B59" s="163"/>
      <c r="C59" s="170"/>
      <c r="D59" s="88"/>
      <c r="E59" s="88"/>
      <c r="F59" s="1"/>
      <c r="G59" s="1"/>
      <c r="H59" s="1" t="str">
        <f t="shared" si="2"/>
        <v/>
      </c>
      <c r="I59" s="185"/>
      <c r="J59" s="185"/>
      <c r="K59" s="101"/>
      <c r="L59" s="101"/>
      <c r="M59" s="101"/>
      <c r="N59" s="101"/>
      <c r="O59" s="101"/>
      <c r="P59" s="164"/>
      <c r="Q59" s="150"/>
      <c r="S59" s="5"/>
      <c r="T59" s="5"/>
    </row>
    <row r="60" spans="2:20" hidden="1" x14ac:dyDescent="0.25">
      <c r="B60" s="163"/>
      <c r="C60" s="170"/>
      <c r="D60" s="88"/>
      <c r="E60" s="88"/>
      <c r="F60" s="1"/>
      <c r="G60" s="1"/>
      <c r="H60" s="1" t="str">
        <f t="shared" si="2"/>
        <v/>
      </c>
      <c r="I60" s="185"/>
      <c r="J60" s="185"/>
      <c r="K60" s="101"/>
      <c r="L60" s="101"/>
      <c r="M60" s="101"/>
      <c r="N60" s="101"/>
      <c r="O60" s="101"/>
      <c r="P60" s="164"/>
      <c r="Q60" s="150"/>
      <c r="S60" s="5"/>
      <c r="T60" s="5"/>
    </row>
    <row r="61" spans="2:20" hidden="1" x14ac:dyDescent="0.25">
      <c r="B61" s="163"/>
      <c r="C61" s="170"/>
      <c r="D61" s="88"/>
      <c r="E61" s="88"/>
      <c r="F61" s="1"/>
      <c r="G61" s="1"/>
      <c r="H61" s="1" t="str">
        <f t="shared" si="2"/>
        <v/>
      </c>
      <c r="I61" s="185"/>
      <c r="J61" s="185"/>
      <c r="K61" s="101"/>
      <c r="L61" s="101"/>
      <c r="M61" s="101"/>
      <c r="N61" s="101"/>
      <c r="O61" s="101"/>
      <c r="P61" s="164"/>
      <c r="Q61" s="150"/>
      <c r="S61" s="5"/>
      <c r="T61" s="5"/>
    </row>
    <row r="62" spans="2:20" hidden="1" x14ac:dyDescent="0.25">
      <c r="B62" s="163"/>
      <c r="C62" s="170"/>
      <c r="D62" s="88"/>
      <c r="E62" s="88"/>
      <c r="F62" s="1"/>
      <c r="G62" s="1"/>
      <c r="H62" s="1" t="str">
        <f t="shared" si="2"/>
        <v/>
      </c>
      <c r="I62" s="185"/>
      <c r="J62" s="185"/>
      <c r="K62" s="101"/>
      <c r="L62" s="101"/>
      <c r="M62" s="101"/>
      <c r="N62" s="101"/>
      <c r="O62" s="101"/>
      <c r="P62" s="164"/>
      <c r="Q62" s="150"/>
      <c r="S62" s="5"/>
      <c r="T62" s="5"/>
    </row>
    <row r="63" spans="2:20" hidden="1" x14ac:dyDescent="0.25">
      <c r="B63" s="163"/>
      <c r="C63" s="170"/>
      <c r="D63" s="88"/>
      <c r="E63" s="88"/>
      <c r="F63" s="1"/>
      <c r="G63" s="1"/>
      <c r="H63" s="1" t="str">
        <f t="shared" si="2"/>
        <v/>
      </c>
      <c r="I63" s="185"/>
      <c r="J63" s="185"/>
      <c r="K63" s="101"/>
      <c r="L63" s="101"/>
      <c r="M63" s="101"/>
      <c r="N63" s="101"/>
      <c r="O63" s="101"/>
      <c r="P63" s="167"/>
      <c r="Q63" s="150"/>
      <c r="S63" s="5"/>
      <c r="T63" s="5"/>
    </row>
    <row r="64" spans="2:20" hidden="1" x14ac:dyDescent="0.25">
      <c r="B64" s="163"/>
      <c r="C64" s="170"/>
      <c r="D64" s="88"/>
      <c r="E64" s="88"/>
      <c r="F64" s="1"/>
      <c r="G64" s="1"/>
      <c r="H64" s="1" t="str">
        <f t="shared" si="2"/>
        <v/>
      </c>
      <c r="I64" s="185"/>
      <c r="J64" s="185"/>
      <c r="K64" s="101"/>
      <c r="L64" s="101"/>
      <c r="M64" s="101"/>
      <c r="N64" s="101"/>
      <c r="O64" s="101"/>
      <c r="P64" s="164"/>
      <c r="Q64" s="150"/>
      <c r="S64" s="5"/>
      <c r="T64" s="5"/>
    </row>
    <row r="65" spans="2:20" hidden="1" x14ac:dyDescent="0.25">
      <c r="B65" s="163"/>
      <c r="C65" s="170"/>
      <c r="D65" s="88"/>
      <c r="E65" s="88"/>
      <c r="F65" s="1"/>
      <c r="G65" s="1"/>
      <c r="H65" s="1" t="str">
        <f t="shared" si="2"/>
        <v/>
      </c>
      <c r="I65" s="185"/>
      <c r="J65" s="185"/>
      <c r="K65" s="101"/>
      <c r="L65" s="101"/>
      <c r="M65" s="101"/>
      <c r="N65" s="101"/>
      <c r="O65" s="101"/>
      <c r="P65" s="164"/>
      <c r="Q65" s="150"/>
      <c r="S65" s="5"/>
      <c r="T65" s="5"/>
    </row>
    <row r="66" spans="2:20" hidden="1" x14ac:dyDescent="0.25">
      <c r="B66" s="163"/>
      <c r="C66" s="170"/>
      <c r="D66" s="88"/>
      <c r="E66" s="88"/>
      <c r="F66" s="88"/>
      <c r="G66" s="88"/>
      <c r="H66" s="1" t="str">
        <f t="shared" si="2"/>
        <v/>
      </c>
      <c r="I66" s="185"/>
      <c r="J66" s="185"/>
      <c r="K66" s="101"/>
      <c r="L66" s="101"/>
      <c r="M66" s="101"/>
      <c r="N66" s="101"/>
      <c r="O66" s="101"/>
      <c r="P66" s="164"/>
      <c r="Q66" s="150"/>
      <c r="S66" s="5"/>
      <c r="T66" s="5"/>
    </row>
    <row r="67" spans="2:20" hidden="1" x14ac:dyDescent="0.25">
      <c r="B67" s="163"/>
      <c r="C67" s="170"/>
      <c r="D67" s="88"/>
      <c r="E67" s="88"/>
      <c r="F67" s="88"/>
      <c r="G67" s="88"/>
      <c r="H67" s="1" t="str">
        <f t="shared" si="2"/>
        <v/>
      </c>
      <c r="I67" s="185"/>
      <c r="J67" s="185"/>
      <c r="K67" s="101"/>
      <c r="L67" s="101"/>
      <c r="M67" s="101"/>
      <c r="N67" s="101"/>
      <c r="O67" s="101"/>
      <c r="P67" s="164"/>
      <c r="Q67" s="150"/>
      <c r="S67" s="5"/>
      <c r="T67" s="5"/>
    </row>
    <row r="68" spans="2:20" hidden="1" x14ac:dyDescent="0.25">
      <c r="B68" s="163"/>
      <c r="C68" s="170"/>
      <c r="D68" s="88"/>
      <c r="E68" s="88"/>
      <c r="F68" s="88"/>
      <c r="G68" s="88"/>
      <c r="H68" s="1" t="str">
        <f t="shared" si="2"/>
        <v/>
      </c>
      <c r="I68" s="185"/>
      <c r="J68" s="185"/>
      <c r="K68" s="101"/>
      <c r="L68" s="101"/>
      <c r="M68" s="101"/>
      <c r="N68" s="101"/>
      <c r="O68" s="101"/>
      <c r="P68" s="167"/>
      <c r="Q68" s="150"/>
      <c r="S68" s="5"/>
      <c r="T68" s="5"/>
    </row>
    <row r="69" spans="2:20" hidden="1" x14ac:dyDescent="0.25">
      <c r="B69" s="163"/>
      <c r="C69" s="170"/>
      <c r="D69" s="88"/>
      <c r="E69" s="88"/>
      <c r="F69" s="88"/>
      <c r="G69" s="88"/>
      <c r="H69" s="1" t="str">
        <f t="shared" si="2"/>
        <v/>
      </c>
      <c r="I69" s="185"/>
      <c r="J69" s="185"/>
      <c r="K69" s="101"/>
      <c r="L69" s="101"/>
      <c r="M69" s="101"/>
      <c r="N69" s="101"/>
      <c r="O69" s="101"/>
      <c r="P69" s="164"/>
      <c r="Q69" s="150"/>
      <c r="S69" s="5"/>
      <c r="T69" s="5"/>
    </row>
    <row r="70" spans="2:20" hidden="1" x14ac:dyDescent="0.25">
      <c r="B70" s="171"/>
      <c r="C70" s="172"/>
      <c r="D70" s="88"/>
      <c r="E70" s="88"/>
      <c r="F70" s="88"/>
      <c r="G70" s="88"/>
      <c r="H70" s="1" t="str">
        <f t="shared" si="2"/>
        <v/>
      </c>
      <c r="I70" s="185"/>
      <c r="J70" s="185"/>
      <c r="K70" s="101"/>
      <c r="L70" s="101"/>
      <c r="M70" s="101"/>
      <c r="N70" s="101"/>
      <c r="O70" s="101"/>
      <c r="P70" s="164"/>
      <c r="Q70" s="150"/>
      <c r="S70" s="5"/>
      <c r="T70" s="5"/>
    </row>
    <row r="71" spans="2:20" hidden="1" x14ac:dyDescent="0.25">
      <c r="B71" s="171"/>
      <c r="C71" s="172"/>
      <c r="D71" s="88"/>
      <c r="E71" s="88"/>
      <c r="F71" s="88"/>
      <c r="G71" s="88"/>
      <c r="H71" s="1" t="str">
        <f t="shared" si="2"/>
        <v/>
      </c>
      <c r="I71" s="185"/>
      <c r="J71" s="185"/>
      <c r="K71" s="101"/>
      <c r="L71" s="101"/>
      <c r="M71" s="101"/>
      <c r="N71" s="101"/>
      <c r="O71" s="101"/>
      <c r="P71" s="164"/>
      <c r="Q71" s="150"/>
      <c r="S71" s="5"/>
      <c r="T71" s="5"/>
    </row>
    <row r="72" spans="2:20" hidden="1" x14ac:dyDescent="0.25">
      <c r="B72" s="171"/>
      <c r="C72" s="172"/>
      <c r="D72" s="88"/>
      <c r="E72" s="88"/>
      <c r="F72" s="88"/>
      <c r="G72" s="88"/>
      <c r="H72" s="1" t="str">
        <f t="shared" si="2"/>
        <v/>
      </c>
      <c r="I72" s="185"/>
      <c r="J72" s="185"/>
      <c r="K72" s="101"/>
      <c r="L72" s="101"/>
      <c r="M72" s="101"/>
      <c r="N72" s="101"/>
      <c r="O72" s="101"/>
      <c r="P72" s="164"/>
      <c r="Q72" s="150"/>
      <c r="S72" s="5"/>
      <c r="T72" s="5"/>
    </row>
    <row r="73" spans="2:20" hidden="1" x14ac:dyDescent="0.25">
      <c r="B73" s="171"/>
      <c r="C73" s="172"/>
      <c r="D73" s="88"/>
      <c r="E73" s="88"/>
      <c r="F73" s="88"/>
      <c r="G73" s="88"/>
      <c r="H73" s="1" t="str">
        <f t="shared" si="2"/>
        <v/>
      </c>
      <c r="I73" s="185"/>
      <c r="J73" s="185"/>
      <c r="K73" s="101"/>
      <c r="L73" s="101"/>
      <c r="M73" s="101"/>
      <c r="N73" s="101"/>
      <c r="O73" s="101"/>
      <c r="P73" s="164"/>
      <c r="Q73" s="150"/>
      <c r="S73" s="5"/>
      <c r="T73" s="5"/>
    </row>
    <row r="74" spans="2:20" hidden="1" x14ac:dyDescent="0.25">
      <c r="B74" s="171"/>
      <c r="C74" s="172"/>
      <c r="D74" s="88"/>
      <c r="E74" s="88"/>
      <c r="F74" s="88"/>
      <c r="G74" s="88"/>
      <c r="H74" s="1" t="str">
        <f t="shared" si="2"/>
        <v/>
      </c>
      <c r="I74" s="185"/>
      <c r="J74" s="185"/>
      <c r="K74" s="101"/>
      <c r="L74" s="101"/>
      <c r="M74" s="101"/>
      <c r="N74" s="101"/>
      <c r="O74" s="101"/>
      <c r="P74" s="164"/>
      <c r="Q74" s="150"/>
      <c r="S74" s="5"/>
      <c r="T74" s="5"/>
    </row>
    <row r="75" spans="2:20" hidden="1" x14ac:dyDescent="0.25">
      <c r="B75" s="171"/>
      <c r="C75" s="172"/>
      <c r="D75" s="88"/>
      <c r="E75" s="88"/>
      <c r="F75" s="88"/>
      <c r="G75" s="88"/>
      <c r="H75" s="1" t="str">
        <f t="shared" si="2"/>
        <v/>
      </c>
      <c r="I75" s="185"/>
      <c r="J75" s="185"/>
      <c r="K75" s="101"/>
      <c r="L75" s="101"/>
      <c r="M75" s="101"/>
      <c r="N75" s="101"/>
      <c r="O75" s="101"/>
      <c r="P75" s="164"/>
      <c r="Q75" s="150"/>
      <c r="S75" s="5"/>
      <c r="T75" s="5"/>
    </row>
    <row r="76" spans="2:20" hidden="1" x14ac:dyDescent="0.25">
      <c r="B76" s="171"/>
      <c r="C76" s="172"/>
      <c r="D76" s="88"/>
      <c r="E76" s="88"/>
      <c r="F76" s="88"/>
      <c r="G76" s="88"/>
      <c r="H76" s="1" t="str">
        <f t="shared" si="2"/>
        <v/>
      </c>
      <c r="I76" s="185"/>
      <c r="J76" s="185"/>
      <c r="K76" s="101"/>
      <c r="L76" s="101"/>
      <c r="M76" s="101"/>
      <c r="N76" s="101"/>
      <c r="O76" s="101"/>
      <c r="P76" s="164"/>
      <c r="Q76" s="150"/>
      <c r="S76" s="5"/>
      <c r="T76" s="5"/>
    </row>
    <row r="77" spans="2:20" hidden="1" x14ac:dyDescent="0.25">
      <c r="B77" s="171"/>
      <c r="C77" s="172"/>
      <c r="D77" s="88"/>
      <c r="E77" s="88"/>
      <c r="F77" s="88"/>
      <c r="G77" s="88"/>
      <c r="H77" s="1" t="str">
        <f t="shared" si="2"/>
        <v/>
      </c>
      <c r="I77" s="185"/>
      <c r="J77" s="185"/>
      <c r="K77" s="101"/>
      <c r="L77" s="101"/>
      <c r="M77" s="101"/>
      <c r="N77" s="101"/>
      <c r="O77" s="101"/>
      <c r="P77" s="167"/>
      <c r="Q77" s="150"/>
      <c r="S77" s="5"/>
      <c r="T77" s="5"/>
    </row>
    <row r="78" spans="2:20" hidden="1" x14ac:dyDescent="0.25">
      <c r="B78" s="171"/>
      <c r="C78" s="172"/>
      <c r="D78" s="88"/>
      <c r="E78" s="88"/>
      <c r="F78" s="88"/>
      <c r="G78" s="88"/>
      <c r="H78" s="1" t="str">
        <f t="shared" si="2"/>
        <v/>
      </c>
      <c r="I78" s="185"/>
      <c r="J78" s="185"/>
      <c r="K78" s="101"/>
      <c r="L78" s="101"/>
      <c r="M78" s="101"/>
      <c r="N78" s="101"/>
      <c r="O78" s="101"/>
      <c r="P78" s="164"/>
      <c r="Q78" s="150"/>
      <c r="S78" s="5"/>
      <c r="T78" s="5"/>
    </row>
    <row r="79" spans="2:20" hidden="1" x14ac:dyDescent="0.25">
      <c r="B79" s="171"/>
      <c r="C79" s="172"/>
      <c r="D79" s="88"/>
      <c r="E79" s="88"/>
      <c r="F79" s="88"/>
      <c r="G79" s="88"/>
      <c r="H79" s="1" t="str">
        <f t="shared" si="2"/>
        <v/>
      </c>
      <c r="I79" s="185"/>
      <c r="J79" s="185"/>
      <c r="K79" s="101"/>
      <c r="L79" s="101"/>
      <c r="M79" s="101"/>
      <c r="N79" s="101"/>
      <c r="O79" s="101"/>
      <c r="P79" s="164"/>
      <c r="Q79" s="150"/>
      <c r="S79" s="5"/>
      <c r="T79" s="5"/>
    </row>
    <row r="80" spans="2:20" hidden="1" x14ac:dyDescent="0.25">
      <c r="B80" s="171"/>
      <c r="C80" s="172"/>
      <c r="D80" s="88"/>
      <c r="E80" s="88"/>
      <c r="F80" s="88"/>
      <c r="G80" s="88"/>
      <c r="H80" s="1" t="str">
        <f t="shared" si="2"/>
        <v/>
      </c>
      <c r="I80" s="185"/>
      <c r="J80" s="185"/>
      <c r="K80" s="101"/>
      <c r="L80" s="101"/>
      <c r="M80" s="101"/>
      <c r="N80" s="101"/>
      <c r="O80" s="101"/>
      <c r="P80" s="164"/>
      <c r="Q80" s="150"/>
      <c r="S80" s="5"/>
      <c r="T80" s="5"/>
    </row>
    <row r="81" spans="2:20" hidden="1" x14ac:dyDescent="0.25">
      <c r="B81" s="171"/>
      <c r="C81" s="172"/>
      <c r="D81" s="88"/>
      <c r="E81" s="88"/>
      <c r="F81" s="88"/>
      <c r="G81" s="88"/>
      <c r="H81" s="1" t="str">
        <f t="shared" si="2"/>
        <v/>
      </c>
      <c r="I81" s="185"/>
      <c r="J81" s="185"/>
      <c r="K81" s="101"/>
      <c r="L81" s="101"/>
      <c r="M81" s="101"/>
      <c r="N81" s="101"/>
      <c r="O81" s="101"/>
      <c r="P81" s="164"/>
      <c r="Q81" s="150"/>
      <c r="S81" s="5"/>
      <c r="T81" s="5"/>
    </row>
    <row r="82" spans="2:20" hidden="1" x14ac:dyDescent="0.25">
      <c r="B82" s="171"/>
      <c r="C82" s="172"/>
      <c r="D82" s="88"/>
      <c r="E82" s="88"/>
      <c r="F82" s="88"/>
      <c r="G82" s="88"/>
      <c r="H82" s="1" t="str">
        <f t="shared" si="2"/>
        <v/>
      </c>
      <c r="I82" s="185"/>
      <c r="J82" s="185"/>
      <c r="K82" s="101"/>
      <c r="L82" s="101"/>
      <c r="M82" s="101"/>
      <c r="N82" s="101"/>
      <c r="O82" s="101"/>
      <c r="P82" s="164"/>
      <c r="Q82" s="150"/>
      <c r="S82" s="5"/>
      <c r="T82" s="5"/>
    </row>
    <row r="83" spans="2:20" hidden="1" x14ac:dyDescent="0.25">
      <c r="B83" s="171"/>
      <c r="C83" s="172"/>
      <c r="D83" s="88"/>
      <c r="E83" s="88"/>
      <c r="F83" s="88"/>
      <c r="G83" s="88"/>
      <c r="H83" s="1" t="str">
        <f t="shared" si="2"/>
        <v/>
      </c>
      <c r="I83" s="185"/>
      <c r="J83" s="185"/>
      <c r="K83" s="101"/>
      <c r="L83" s="101"/>
      <c r="M83" s="101"/>
      <c r="N83" s="101"/>
      <c r="O83" s="101"/>
      <c r="P83" s="164"/>
      <c r="Q83" s="150"/>
      <c r="S83" s="5"/>
      <c r="T83" s="5"/>
    </row>
    <row r="84" spans="2:20" hidden="1" x14ac:dyDescent="0.25">
      <c r="B84" s="171"/>
      <c r="C84" s="172"/>
      <c r="D84" s="88"/>
      <c r="E84" s="88"/>
      <c r="F84" s="88"/>
      <c r="G84" s="88"/>
      <c r="H84" s="1" t="str">
        <f t="shared" si="2"/>
        <v/>
      </c>
      <c r="I84" s="185"/>
      <c r="J84" s="185"/>
      <c r="K84" s="101"/>
      <c r="L84" s="101"/>
      <c r="M84" s="101"/>
      <c r="N84" s="101"/>
      <c r="O84" s="101"/>
      <c r="P84" s="164"/>
      <c r="Q84" s="150"/>
      <c r="S84" s="5"/>
      <c r="T84" s="5"/>
    </row>
    <row r="85" spans="2:20" hidden="1" x14ac:dyDescent="0.25">
      <c r="B85" s="171"/>
      <c r="C85" s="172"/>
      <c r="D85" s="88"/>
      <c r="E85" s="88"/>
      <c r="F85" s="88"/>
      <c r="G85" s="88"/>
      <c r="H85" s="1" t="str">
        <f t="shared" si="2"/>
        <v/>
      </c>
      <c r="I85" s="185"/>
      <c r="J85" s="185"/>
      <c r="K85" s="101"/>
      <c r="L85" s="101"/>
      <c r="M85" s="101"/>
      <c r="N85" s="101"/>
      <c r="O85" s="101"/>
      <c r="P85" s="164"/>
      <c r="Q85" s="150"/>
      <c r="S85" s="5"/>
      <c r="T85" s="5"/>
    </row>
    <row r="86" spans="2:20" hidden="1" x14ac:dyDescent="0.25">
      <c r="B86" s="171"/>
      <c r="C86" s="172"/>
      <c r="D86" s="88"/>
      <c r="E86" s="88"/>
      <c r="F86" s="88"/>
      <c r="G86" s="88"/>
      <c r="H86" s="1" t="str">
        <f t="shared" si="2"/>
        <v/>
      </c>
      <c r="I86" s="185"/>
      <c r="J86" s="185"/>
      <c r="K86" s="101"/>
      <c r="L86" s="101"/>
      <c r="M86" s="101"/>
      <c r="N86" s="101"/>
      <c r="O86" s="101"/>
      <c r="P86" s="164"/>
      <c r="Q86" s="150"/>
      <c r="S86" s="5"/>
      <c r="T86" s="5"/>
    </row>
    <row r="87" spans="2:20" hidden="1" x14ac:dyDescent="0.25">
      <c r="B87" s="171"/>
      <c r="C87" s="172"/>
      <c r="D87" s="88"/>
      <c r="E87" s="88"/>
      <c r="F87" s="88"/>
      <c r="G87" s="88"/>
      <c r="H87" s="1" t="str">
        <f t="shared" si="2"/>
        <v/>
      </c>
      <c r="I87" s="185"/>
      <c r="J87" s="185"/>
      <c r="K87" s="101"/>
      <c r="L87" s="101"/>
      <c r="M87" s="101"/>
      <c r="N87" s="101"/>
      <c r="O87" s="101"/>
      <c r="P87" s="164"/>
      <c r="Q87" s="150"/>
      <c r="S87" s="5"/>
      <c r="T87" s="5"/>
    </row>
    <row r="88" spans="2:20" hidden="1" x14ac:dyDescent="0.25">
      <c r="B88" s="171"/>
      <c r="C88" s="172"/>
      <c r="D88" s="88"/>
      <c r="E88" s="88"/>
      <c r="F88" s="88"/>
      <c r="G88" s="88"/>
      <c r="H88" s="1" t="str">
        <f t="shared" ref="H88:H119" si="3">IF(OR(AND(F88=5,G88=5),AND(F88=5,G88=4),AND(F88=5,G88=3),AND(F88=4,G88=5),AND(F88=4,G88=4),AND(F88=4,G88=3),AND(F88=3,G88=5)),"H",IF(OR(AND(F88=5,G88=1),AND(F88=4,G88=1),AND(F88=3,G88=1),AND(F88=2,G88=1),AND(F88=1,G88=1),AND(F88=3,G88=2),AND(F88=2,G88=2),AND(F88=1,G88=2),AND(F88=1,G88=3),AND(F88=1,G88=4)),"L",IF(OR(AND(F88=5,G88=2),AND(F88=4,G88=2),AND(F88=3,G88=3),AND(F88=3,G88=4),AND(F88=2,G88=3),AND(F88=2,G88=4),AND(F88=2,G88=5),AND(F88=1,G88=5)),"M","")))</f>
        <v/>
      </c>
      <c r="I88" s="185"/>
      <c r="J88" s="185"/>
      <c r="K88" s="101"/>
      <c r="L88" s="101"/>
      <c r="M88" s="101"/>
      <c r="N88" s="101"/>
      <c r="O88" s="101"/>
      <c r="P88" s="164"/>
      <c r="Q88" s="150"/>
      <c r="S88" s="5"/>
      <c r="T88" s="5"/>
    </row>
    <row r="89" spans="2:20" hidden="1" x14ac:dyDescent="0.25">
      <c r="B89" s="171"/>
      <c r="C89" s="172"/>
      <c r="D89" s="88"/>
      <c r="E89" s="88"/>
      <c r="F89" s="88"/>
      <c r="G89" s="88"/>
      <c r="H89" s="1" t="str">
        <f t="shared" si="3"/>
        <v/>
      </c>
      <c r="I89" s="185"/>
      <c r="J89" s="185"/>
      <c r="K89" s="101"/>
      <c r="L89" s="101"/>
      <c r="M89" s="101"/>
      <c r="N89" s="101"/>
      <c r="O89" s="101"/>
      <c r="P89" s="164"/>
      <c r="Q89" s="150"/>
      <c r="S89" s="5"/>
      <c r="T89" s="5"/>
    </row>
    <row r="90" spans="2:20" hidden="1" x14ac:dyDescent="0.25">
      <c r="B90" s="171"/>
      <c r="C90" s="172"/>
      <c r="D90" s="88"/>
      <c r="E90" s="88"/>
      <c r="F90" s="88"/>
      <c r="G90" s="88"/>
      <c r="H90" s="1" t="str">
        <f t="shared" si="3"/>
        <v/>
      </c>
      <c r="I90" s="185"/>
      <c r="J90" s="185"/>
      <c r="K90" s="101"/>
      <c r="L90" s="101"/>
      <c r="M90" s="101"/>
      <c r="N90" s="101"/>
      <c r="O90" s="101"/>
      <c r="P90" s="164"/>
      <c r="Q90" s="150"/>
      <c r="S90" s="5"/>
      <c r="T90" s="5"/>
    </row>
    <row r="91" spans="2:20" hidden="1" x14ac:dyDescent="0.25">
      <c r="B91" s="171"/>
      <c r="C91" s="172"/>
      <c r="D91" s="88"/>
      <c r="E91" s="88"/>
      <c r="F91" s="88"/>
      <c r="G91" s="88"/>
      <c r="H91" s="1" t="str">
        <f t="shared" si="3"/>
        <v/>
      </c>
      <c r="I91" s="185"/>
      <c r="J91" s="185"/>
      <c r="K91" s="101"/>
      <c r="L91" s="101"/>
      <c r="M91" s="101"/>
      <c r="N91" s="101"/>
      <c r="O91" s="101"/>
      <c r="P91" s="164"/>
      <c r="Q91" s="150"/>
      <c r="S91" s="5"/>
      <c r="T91" s="5"/>
    </row>
    <row r="92" spans="2:20" hidden="1" x14ac:dyDescent="0.25">
      <c r="B92" s="171"/>
      <c r="C92" s="172"/>
      <c r="D92" s="88"/>
      <c r="E92" s="88"/>
      <c r="F92" s="88"/>
      <c r="G92" s="88"/>
      <c r="H92" s="1" t="str">
        <f t="shared" si="3"/>
        <v/>
      </c>
      <c r="I92" s="185"/>
      <c r="J92" s="185"/>
      <c r="K92" s="101"/>
      <c r="L92" s="101"/>
      <c r="M92" s="101"/>
      <c r="N92" s="101"/>
      <c r="O92" s="101"/>
      <c r="P92" s="164"/>
      <c r="Q92" s="150"/>
      <c r="S92" s="5"/>
      <c r="T92" s="5"/>
    </row>
    <row r="93" spans="2:20" hidden="1" x14ac:dyDescent="0.25">
      <c r="B93" s="171"/>
      <c r="C93" s="172"/>
      <c r="D93" s="88"/>
      <c r="E93" s="88"/>
      <c r="F93" s="88"/>
      <c r="G93" s="88"/>
      <c r="H93" s="1" t="str">
        <f t="shared" si="3"/>
        <v/>
      </c>
      <c r="I93" s="185"/>
      <c r="J93" s="185"/>
      <c r="K93" s="101"/>
      <c r="L93" s="101"/>
      <c r="M93" s="101"/>
      <c r="N93" s="101"/>
      <c r="O93" s="101"/>
      <c r="P93" s="164"/>
      <c r="Q93" s="150"/>
      <c r="S93" s="5"/>
      <c r="T93" s="5"/>
    </row>
    <row r="94" spans="2:20" hidden="1" x14ac:dyDescent="0.25">
      <c r="B94" s="171"/>
      <c r="C94" s="172"/>
      <c r="D94" s="88"/>
      <c r="E94" s="88"/>
      <c r="F94" s="88"/>
      <c r="G94" s="88"/>
      <c r="H94" s="1" t="str">
        <f t="shared" si="3"/>
        <v/>
      </c>
      <c r="I94" s="185"/>
      <c r="J94" s="185"/>
      <c r="K94" s="101"/>
      <c r="L94" s="101"/>
      <c r="M94" s="101"/>
      <c r="N94" s="101"/>
      <c r="O94" s="101"/>
      <c r="P94" s="164"/>
      <c r="Q94" s="150"/>
      <c r="S94" s="5"/>
      <c r="T94" s="5"/>
    </row>
    <row r="95" spans="2:20" hidden="1" x14ac:dyDescent="0.25">
      <c r="B95" s="171"/>
      <c r="C95" s="172"/>
      <c r="D95" s="88"/>
      <c r="E95" s="88"/>
      <c r="F95" s="88"/>
      <c r="G95" s="88"/>
      <c r="H95" s="1" t="str">
        <f t="shared" si="3"/>
        <v/>
      </c>
      <c r="I95" s="185"/>
      <c r="J95" s="185"/>
      <c r="K95" s="101"/>
      <c r="L95" s="101"/>
      <c r="M95" s="101"/>
      <c r="N95" s="101"/>
      <c r="O95" s="101"/>
      <c r="P95" s="164"/>
      <c r="Q95" s="150"/>
      <c r="S95" s="5"/>
      <c r="T95" s="5"/>
    </row>
    <row r="96" spans="2:20" hidden="1" x14ac:dyDescent="0.25">
      <c r="B96" s="171"/>
      <c r="C96" s="172"/>
      <c r="D96" s="88"/>
      <c r="E96" s="88"/>
      <c r="F96" s="88"/>
      <c r="G96" s="88"/>
      <c r="H96" s="1" t="str">
        <f t="shared" si="3"/>
        <v/>
      </c>
      <c r="I96" s="185"/>
      <c r="J96" s="185"/>
      <c r="K96" s="101"/>
      <c r="L96" s="101"/>
      <c r="M96" s="101"/>
      <c r="N96" s="101"/>
      <c r="O96" s="101"/>
      <c r="P96" s="164"/>
      <c r="Q96" s="150"/>
      <c r="S96" s="5"/>
      <c r="T96" s="5"/>
    </row>
    <row r="97" spans="2:20" hidden="1" x14ac:dyDescent="0.25">
      <c r="B97" s="171"/>
      <c r="C97" s="172"/>
      <c r="D97" s="88"/>
      <c r="E97" s="88"/>
      <c r="F97" s="88"/>
      <c r="G97" s="88"/>
      <c r="H97" s="1" t="str">
        <f t="shared" si="3"/>
        <v/>
      </c>
      <c r="I97" s="185"/>
      <c r="J97" s="185"/>
      <c r="K97" s="101"/>
      <c r="L97" s="101"/>
      <c r="M97" s="101"/>
      <c r="N97" s="101"/>
      <c r="O97" s="101"/>
      <c r="P97" s="164"/>
      <c r="Q97" s="150"/>
      <c r="S97" s="5"/>
      <c r="T97" s="5"/>
    </row>
    <row r="98" spans="2:20" hidden="1" x14ac:dyDescent="0.25">
      <c r="B98" s="171"/>
      <c r="C98" s="172"/>
      <c r="D98" s="88"/>
      <c r="E98" s="88"/>
      <c r="F98" s="88"/>
      <c r="G98" s="88"/>
      <c r="H98" s="1" t="str">
        <f t="shared" si="3"/>
        <v/>
      </c>
      <c r="I98" s="185"/>
      <c r="J98" s="185"/>
      <c r="K98" s="101"/>
      <c r="L98" s="101"/>
      <c r="M98" s="101"/>
      <c r="N98" s="101"/>
      <c r="O98" s="101"/>
      <c r="P98" s="164"/>
      <c r="Q98" s="150"/>
      <c r="S98" s="5"/>
      <c r="T98" s="5"/>
    </row>
    <row r="99" spans="2:20" hidden="1" x14ac:dyDescent="0.25">
      <c r="B99" s="171"/>
      <c r="C99" s="172"/>
      <c r="D99" s="88"/>
      <c r="E99" s="88"/>
      <c r="F99" s="88"/>
      <c r="G99" s="88"/>
      <c r="H99" s="1" t="str">
        <f t="shared" si="3"/>
        <v/>
      </c>
      <c r="I99" s="185"/>
      <c r="J99" s="185"/>
      <c r="K99" s="101"/>
      <c r="L99" s="101"/>
      <c r="M99" s="101"/>
      <c r="N99" s="101"/>
      <c r="O99" s="101"/>
      <c r="P99" s="164"/>
      <c r="Q99" s="150"/>
      <c r="S99" s="5"/>
      <c r="T99" s="5"/>
    </row>
    <row r="100" spans="2:20" hidden="1" x14ac:dyDescent="0.25">
      <c r="B100" s="171"/>
      <c r="C100" s="172"/>
      <c r="D100" s="88"/>
      <c r="E100" s="88"/>
      <c r="F100" s="88"/>
      <c r="G100" s="88"/>
      <c r="H100" s="1" t="str">
        <f t="shared" si="3"/>
        <v/>
      </c>
      <c r="I100" s="185"/>
      <c r="J100" s="185"/>
      <c r="K100" s="101"/>
      <c r="L100" s="101"/>
      <c r="M100" s="101"/>
      <c r="N100" s="101"/>
      <c r="O100" s="101"/>
      <c r="P100" s="164"/>
      <c r="Q100" s="150"/>
      <c r="S100" s="5"/>
      <c r="T100" s="5"/>
    </row>
    <row r="101" spans="2:20" hidden="1" x14ac:dyDescent="0.25">
      <c r="B101" s="171"/>
      <c r="C101" s="172"/>
      <c r="D101" s="88"/>
      <c r="E101" s="88"/>
      <c r="F101" s="88"/>
      <c r="G101" s="88"/>
      <c r="H101" s="1" t="str">
        <f t="shared" si="3"/>
        <v/>
      </c>
      <c r="I101" s="185"/>
      <c r="J101" s="185"/>
      <c r="K101" s="101"/>
      <c r="L101" s="101"/>
      <c r="M101" s="101"/>
      <c r="N101" s="101"/>
      <c r="O101" s="101"/>
      <c r="P101" s="164"/>
      <c r="Q101" s="150"/>
      <c r="S101" s="5"/>
      <c r="T101" s="5"/>
    </row>
    <row r="102" spans="2:20" hidden="1" x14ac:dyDescent="0.25">
      <c r="B102" s="171"/>
      <c r="C102" s="172"/>
      <c r="D102" s="88"/>
      <c r="E102" s="88"/>
      <c r="F102" s="88"/>
      <c r="G102" s="88"/>
      <c r="H102" s="1" t="str">
        <f t="shared" si="3"/>
        <v/>
      </c>
      <c r="I102" s="185"/>
      <c r="J102" s="185"/>
      <c r="K102" s="101"/>
      <c r="L102" s="101"/>
      <c r="M102" s="101"/>
      <c r="N102" s="101"/>
      <c r="O102" s="101"/>
      <c r="P102" s="164"/>
      <c r="Q102" s="150"/>
      <c r="S102" s="5"/>
      <c r="T102" s="5"/>
    </row>
    <row r="103" spans="2:20" hidden="1" x14ac:dyDescent="0.25">
      <c r="B103" s="171"/>
      <c r="C103" s="172"/>
      <c r="D103" s="88"/>
      <c r="E103" s="88"/>
      <c r="F103" s="88"/>
      <c r="G103" s="88"/>
      <c r="H103" s="1" t="str">
        <f t="shared" si="3"/>
        <v/>
      </c>
      <c r="I103" s="185"/>
      <c r="J103" s="185"/>
      <c r="K103" s="101"/>
      <c r="L103" s="101"/>
      <c r="M103" s="101"/>
      <c r="N103" s="101"/>
      <c r="O103" s="101"/>
      <c r="P103" s="167"/>
      <c r="Q103" s="150"/>
      <c r="S103" s="5"/>
      <c r="T103" s="5"/>
    </row>
    <row r="104" spans="2:20" hidden="1" x14ac:dyDescent="0.25">
      <c r="B104" s="171"/>
      <c r="C104" s="172"/>
      <c r="D104" s="88"/>
      <c r="E104" s="88"/>
      <c r="F104" s="88"/>
      <c r="G104" s="88"/>
      <c r="H104" s="1" t="str">
        <f t="shared" si="3"/>
        <v/>
      </c>
      <c r="I104" s="185"/>
      <c r="J104" s="185"/>
      <c r="K104" s="101"/>
      <c r="L104" s="101"/>
      <c r="M104" s="101"/>
      <c r="N104" s="101"/>
      <c r="O104" s="101"/>
      <c r="P104" s="164"/>
      <c r="Q104" s="150"/>
      <c r="S104" s="5"/>
      <c r="T104" s="5"/>
    </row>
    <row r="105" spans="2:20" hidden="1" x14ac:dyDescent="0.25">
      <c r="B105" s="171"/>
      <c r="C105" s="172"/>
      <c r="D105" s="88"/>
      <c r="E105" s="88"/>
      <c r="F105" s="88"/>
      <c r="G105" s="88"/>
      <c r="H105" s="1" t="str">
        <f t="shared" si="3"/>
        <v/>
      </c>
      <c r="I105" s="185"/>
      <c r="J105" s="185"/>
      <c r="K105" s="101"/>
      <c r="L105" s="101"/>
      <c r="M105" s="101"/>
      <c r="N105" s="101"/>
      <c r="O105" s="101"/>
      <c r="P105" s="164"/>
      <c r="Q105" s="150"/>
      <c r="S105" s="5"/>
      <c r="T105" s="5"/>
    </row>
    <row r="106" spans="2:20" hidden="1" x14ac:dyDescent="0.25">
      <c r="B106" s="171"/>
      <c r="C106" s="172"/>
      <c r="D106" s="88"/>
      <c r="E106" s="88"/>
      <c r="F106" s="88"/>
      <c r="G106" s="88"/>
      <c r="H106" s="1" t="str">
        <f t="shared" si="3"/>
        <v/>
      </c>
      <c r="I106" s="185"/>
      <c r="J106" s="185"/>
      <c r="K106" s="101"/>
      <c r="L106" s="101"/>
      <c r="M106" s="101"/>
      <c r="N106" s="101"/>
      <c r="O106" s="101"/>
      <c r="P106" s="164"/>
      <c r="Q106" s="150"/>
      <c r="S106" s="5"/>
      <c r="T106" s="5"/>
    </row>
    <row r="107" spans="2:20" hidden="1" x14ac:dyDescent="0.25">
      <c r="B107" s="171"/>
      <c r="C107" s="172"/>
      <c r="D107" s="88"/>
      <c r="E107" s="88"/>
      <c r="F107" s="88"/>
      <c r="G107" s="88"/>
      <c r="H107" s="1" t="str">
        <f t="shared" si="3"/>
        <v/>
      </c>
      <c r="I107" s="185"/>
      <c r="J107" s="185"/>
      <c r="K107" s="101"/>
      <c r="L107" s="101"/>
      <c r="M107" s="101"/>
      <c r="N107" s="101"/>
      <c r="O107" s="101"/>
      <c r="P107" s="164"/>
      <c r="Q107" s="150"/>
      <c r="S107" s="5"/>
      <c r="T107" s="5"/>
    </row>
    <row r="108" spans="2:20" hidden="1" x14ac:dyDescent="0.25">
      <c r="B108" s="171"/>
      <c r="C108" s="172"/>
      <c r="D108" s="88"/>
      <c r="E108" s="88"/>
      <c r="F108" s="88"/>
      <c r="G108" s="88"/>
      <c r="H108" s="1" t="str">
        <f t="shared" si="3"/>
        <v/>
      </c>
      <c r="I108" s="185"/>
      <c r="J108" s="185"/>
      <c r="K108" s="101"/>
      <c r="L108" s="101"/>
      <c r="M108" s="101"/>
      <c r="N108" s="101"/>
      <c r="O108" s="101"/>
      <c r="P108" s="167"/>
      <c r="Q108" s="150"/>
      <c r="S108" s="5"/>
      <c r="T108" s="5"/>
    </row>
    <row r="109" spans="2:20" hidden="1" x14ac:dyDescent="0.25">
      <c r="B109" s="171"/>
      <c r="C109" s="172"/>
      <c r="D109" s="88"/>
      <c r="E109" s="88"/>
      <c r="F109" s="88"/>
      <c r="G109" s="88"/>
      <c r="H109" s="1" t="str">
        <f t="shared" si="3"/>
        <v/>
      </c>
      <c r="I109" s="185"/>
      <c r="J109" s="185"/>
      <c r="K109" s="101"/>
      <c r="L109" s="101"/>
      <c r="M109" s="101"/>
      <c r="N109" s="101"/>
      <c r="O109" s="101"/>
      <c r="P109" s="164"/>
      <c r="Q109" s="150"/>
      <c r="S109" s="5"/>
      <c r="T109" s="5"/>
    </row>
    <row r="110" spans="2:20" hidden="1" x14ac:dyDescent="0.25">
      <c r="B110" s="171"/>
      <c r="C110" s="172"/>
      <c r="D110" s="88"/>
      <c r="E110" s="88"/>
      <c r="F110" s="88"/>
      <c r="G110" s="88"/>
      <c r="H110" s="1" t="str">
        <f t="shared" si="3"/>
        <v/>
      </c>
      <c r="I110" s="185"/>
      <c r="J110" s="185"/>
      <c r="K110" s="101"/>
      <c r="L110" s="101"/>
      <c r="M110" s="101"/>
      <c r="N110" s="101"/>
      <c r="O110" s="101"/>
      <c r="P110" s="164"/>
      <c r="Q110" s="150"/>
      <c r="S110" s="5"/>
      <c r="T110" s="5"/>
    </row>
    <row r="111" spans="2:20" hidden="1" x14ac:dyDescent="0.25">
      <c r="B111" s="171"/>
      <c r="C111" s="172"/>
      <c r="D111" s="88"/>
      <c r="E111" s="88"/>
      <c r="F111" s="88"/>
      <c r="G111" s="88"/>
      <c r="H111" s="1" t="str">
        <f t="shared" si="3"/>
        <v/>
      </c>
      <c r="I111" s="185"/>
      <c r="J111" s="185"/>
      <c r="K111" s="101"/>
      <c r="L111" s="101"/>
      <c r="M111" s="101"/>
      <c r="N111" s="101"/>
      <c r="O111" s="101"/>
      <c r="P111" s="164"/>
      <c r="Q111" s="150"/>
      <c r="S111" s="5"/>
      <c r="T111" s="5"/>
    </row>
    <row r="112" spans="2:20" hidden="1" x14ac:dyDescent="0.25">
      <c r="B112" s="171"/>
      <c r="C112" s="172"/>
      <c r="D112" s="88"/>
      <c r="E112" s="88"/>
      <c r="F112" s="88"/>
      <c r="G112" s="88"/>
      <c r="H112" s="1" t="str">
        <f t="shared" si="3"/>
        <v/>
      </c>
      <c r="I112" s="185"/>
      <c r="J112" s="185"/>
      <c r="K112" s="101"/>
      <c r="L112" s="101"/>
      <c r="M112" s="101"/>
      <c r="N112" s="101"/>
      <c r="O112" s="101"/>
      <c r="P112" s="164"/>
      <c r="Q112" s="150"/>
      <c r="S112" s="5"/>
      <c r="T112" s="5"/>
    </row>
    <row r="113" spans="2:20" hidden="1" x14ac:dyDescent="0.25">
      <c r="B113" s="171"/>
      <c r="C113" s="172"/>
      <c r="D113" s="88"/>
      <c r="E113" s="88"/>
      <c r="F113" s="88"/>
      <c r="G113" s="88"/>
      <c r="H113" s="1" t="str">
        <f t="shared" si="3"/>
        <v/>
      </c>
      <c r="I113" s="185"/>
      <c r="J113" s="185"/>
      <c r="K113" s="101"/>
      <c r="L113" s="101"/>
      <c r="M113" s="101"/>
      <c r="N113" s="101"/>
      <c r="O113" s="101"/>
      <c r="P113" s="167"/>
      <c r="Q113" s="150"/>
      <c r="S113" s="5"/>
      <c r="T113" s="5"/>
    </row>
    <row r="114" spans="2:20" hidden="1" x14ac:dyDescent="0.25">
      <c r="B114" s="171"/>
      <c r="C114" s="172"/>
      <c r="D114" s="88"/>
      <c r="E114" s="88"/>
      <c r="F114" s="88"/>
      <c r="G114" s="88"/>
      <c r="H114" s="1" t="str">
        <f t="shared" si="3"/>
        <v/>
      </c>
      <c r="I114" s="185"/>
      <c r="J114" s="185"/>
      <c r="K114" s="101"/>
      <c r="L114" s="101"/>
      <c r="M114" s="101"/>
      <c r="N114" s="101"/>
      <c r="O114" s="101"/>
      <c r="P114" s="164"/>
      <c r="Q114" s="150"/>
      <c r="S114" s="5"/>
      <c r="T114" s="5"/>
    </row>
    <row r="115" spans="2:20" hidden="1" x14ac:dyDescent="0.25">
      <c r="B115" s="171"/>
      <c r="C115" s="172"/>
      <c r="D115" s="173"/>
      <c r="E115" s="173"/>
      <c r="F115" s="8"/>
      <c r="G115" s="1"/>
      <c r="H115" s="1" t="str">
        <f t="shared" si="3"/>
        <v/>
      </c>
      <c r="I115" s="185"/>
      <c r="J115" s="185"/>
      <c r="K115" s="101"/>
      <c r="L115" s="101"/>
      <c r="M115" s="101"/>
      <c r="N115" s="101"/>
      <c r="O115" s="101"/>
      <c r="P115" s="164"/>
      <c r="Q115" s="150"/>
      <c r="S115" s="5"/>
      <c r="T115" s="5"/>
    </row>
    <row r="116" spans="2:20" hidden="1" x14ac:dyDescent="0.25">
      <c r="B116" s="171"/>
      <c r="C116" s="172"/>
      <c r="D116" s="173"/>
      <c r="E116" s="173"/>
      <c r="F116" s="8"/>
      <c r="G116" s="1"/>
      <c r="H116" s="1" t="str">
        <f t="shared" si="3"/>
        <v/>
      </c>
      <c r="I116" s="185"/>
      <c r="J116" s="185"/>
      <c r="K116" s="101"/>
      <c r="L116" s="101"/>
      <c r="M116" s="101"/>
      <c r="N116" s="101"/>
      <c r="O116" s="101"/>
      <c r="P116" s="164"/>
      <c r="Q116" s="150"/>
      <c r="S116" s="5"/>
      <c r="T116" s="5"/>
    </row>
    <row r="117" spans="2:20" hidden="1" x14ac:dyDescent="0.25">
      <c r="B117" s="171"/>
      <c r="C117" s="172"/>
      <c r="D117" s="173"/>
      <c r="E117" s="173"/>
      <c r="F117" s="8"/>
      <c r="G117" s="1"/>
      <c r="H117" s="1" t="str">
        <f t="shared" si="3"/>
        <v/>
      </c>
      <c r="I117" s="185"/>
      <c r="J117" s="185"/>
      <c r="K117" s="101"/>
      <c r="L117" s="101"/>
      <c r="M117" s="101"/>
      <c r="N117" s="101"/>
      <c r="O117" s="101"/>
      <c r="P117" s="164"/>
      <c r="Q117" s="150"/>
      <c r="S117" s="5"/>
      <c r="T117" s="5"/>
    </row>
    <row r="118" spans="2:20" hidden="1" x14ac:dyDescent="0.25">
      <c r="B118" s="171"/>
      <c r="C118" s="172"/>
      <c r="D118" s="173"/>
      <c r="E118" s="173"/>
      <c r="F118" s="8"/>
      <c r="G118" s="1"/>
      <c r="H118" s="1" t="str">
        <f t="shared" si="3"/>
        <v/>
      </c>
      <c r="I118" s="185"/>
      <c r="J118" s="185"/>
      <c r="K118" s="101"/>
      <c r="L118" s="101"/>
      <c r="M118" s="101"/>
      <c r="N118" s="101"/>
      <c r="O118" s="101"/>
      <c r="P118" s="167"/>
      <c r="Q118" s="150"/>
      <c r="S118" s="5"/>
      <c r="T118" s="5"/>
    </row>
    <row r="119" spans="2:20" hidden="1" x14ac:dyDescent="0.25">
      <c r="B119" s="171"/>
      <c r="C119" s="172"/>
      <c r="D119" s="173"/>
      <c r="E119" s="173"/>
      <c r="F119" s="8"/>
      <c r="G119" s="1"/>
      <c r="H119" s="1" t="str">
        <f t="shared" si="3"/>
        <v/>
      </c>
      <c r="I119" s="185"/>
      <c r="J119" s="185"/>
      <c r="K119" s="101"/>
      <c r="L119" s="101"/>
      <c r="M119" s="101"/>
      <c r="N119" s="101"/>
      <c r="O119" s="101"/>
      <c r="P119" s="164"/>
      <c r="Q119" s="150"/>
      <c r="S119" s="5"/>
      <c r="T119" s="5"/>
    </row>
    <row r="120" spans="2:20" hidden="1" x14ac:dyDescent="0.25">
      <c r="B120" s="171"/>
      <c r="C120" s="172"/>
      <c r="D120" s="173"/>
      <c r="E120" s="173"/>
      <c r="F120" s="8"/>
      <c r="G120" s="1"/>
      <c r="H120" s="1" t="str">
        <f t="shared" ref="H120:H129" si="4">IF(OR(AND(F120=5,G120=5),AND(F120=5,G120=4),AND(F120=5,G120=3),AND(F120=4,G120=5),AND(F120=4,G120=4),AND(F120=4,G120=3),AND(F120=3,G120=5)),"H",IF(OR(AND(F120=5,G120=1),AND(F120=4,G120=1),AND(F120=3,G120=1),AND(F120=2,G120=1),AND(F120=1,G120=1),AND(F120=3,G120=2),AND(F120=2,G120=2),AND(F120=1,G120=2),AND(F120=1,G120=3),AND(F120=1,G120=4)),"L",IF(OR(AND(F120=5,G120=2),AND(F120=4,G120=2),AND(F120=3,G120=3),AND(F120=3,G120=4),AND(F120=2,G120=3),AND(F120=2,G120=4),AND(F120=2,G120=5),AND(F120=1,G120=5)),"M","")))</f>
        <v/>
      </c>
      <c r="I120" s="185"/>
      <c r="J120" s="185"/>
      <c r="K120" s="101"/>
      <c r="L120" s="101"/>
      <c r="M120" s="101"/>
      <c r="N120" s="101"/>
      <c r="O120" s="101"/>
      <c r="P120" s="164"/>
      <c r="Q120" s="150"/>
      <c r="S120" s="5"/>
      <c r="T120" s="5"/>
    </row>
    <row r="121" spans="2:20" hidden="1" x14ac:dyDescent="0.25">
      <c r="B121" s="171"/>
      <c r="C121" s="172"/>
      <c r="D121" s="173"/>
      <c r="E121" s="173"/>
      <c r="F121" s="8"/>
      <c r="G121" s="1"/>
      <c r="H121" s="1" t="str">
        <f t="shared" si="4"/>
        <v/>
      </c>
      <c r="I121" s="185"/>
      <c r="J121" s="185"/>
      <c r="K121" s="101"/>
      <c r="L121" s="101"/>
      <c r="M121" s="101"/>
      <c r="N121" s="101"/>
      <c r="O121" s="101"/>
      <c r="P121" s="164"/>
      <c r="Q121" s="150"/>
      <c r="S121" s="5"/>
      <c r="T121" s="5"/>
    </row>
    <row r="122" spans="2:20" hidden="1" x14ac:dyDescent="0.25">
      <c r="B122" s="171"/>
      <c r="C122" s="172"/>
      <c r="D122" s="173"/>
      <c r="E122" s="173"/>
      <c r="F122" s="8"/>
      <c r="G122" s="1"/>
      <c r="H122" s="1" t="str">
        <f t="shared" si="4"/>
        <v/>
      </c>
      <c r="I122" s="185"/>
      <c r="J122" s="185"/>
      <c r="K122" s="101"/>
      <c r="L122" s="101"/>
      <c r="M122" s="101"/>
      <c r="N122" s="101"/>
      <c r="O122" s="101"/>
      <c r="P122" s="164"/>
      <c r="Q122" s="150"/>
      <c r="S122" s="5"/>
      <c r="T122" s="5"/>
    </row>
    <row r="123" spans="2:20" hidden="1" x14ac:dyDescent="0.25">
      <c r="B123" s="171"/>
      <c r="C123" s="172"/>
      <c r="D123" s="173"/>
      <c r="E123" s="173"/>
      <c r="F123" s="8"/>
      <c r="G123" s="1"/>
      <c r="H123" s="1" t="str">
        <f t="shared" si="4"/>
        <v/>
      </c>
      <c r="I123" s="185"/>
      <c r="J123" s="185"/>
      <c r="K123" s="101"/>
      <c r="L123" s="101"/>
      <c r="M123" s="101"/>
      <c r="N123" s="101"/>
      <c r="O123" s="101"/>
      <c r="P123" s="164"/>
      <c r="Q123" s="150"/>
      <c r="S123" s="5"/>
      <c r="T123" s="5"/>
    </row>
    <row r="124" spans="2:20" hidden="1" x14ac:dyDescent="0.25">
      <c r="B124" s="171"/>
      <c r="C124" s="172"/>
      <c r="D124" s="173"/>
      <c r="E124" s="173"/>
      <c r="F124" s="8"/>
      <c r="G124" s="1"/>
      <c r="H124" s="1" t="str">
        <f t="shared" si="4"/>
        <v/>
      </c>
      <c r="I124" s="185"/>
      <c r="J124" s="185"/>
      <c r="K124" s="101"/>
      <c r="L124" s="101"/>
      <c r="M124" s="101"/>
      <c r="N124" s="101"/>
      <c r="O124" s="101"/>
      <c r="P124" s="164"/>
      <c r="Q124" s="150"/>
      <c r="S124" s="5"/>
      <c r="T124" s="5"/>
    </row>
    <row r="125" spans="2:20" hidden="1" x14ac:dyDescent="0.25">
      <c r="B125" s="171"/>
      <c r="C125" s="172"/>
      <c r="D125" s="173"/>
      <c r="E125" s="173"/>
      <c r="F125" s="8"/>
      <c r="G125" s="1"/>
      <c r="H125" s="1" t="str">
        <f t="shared" si="4"/>
        <v/>
      </c>
      <c r="I125" s="185"/>
      <c r="J125" s="185"/>
      <c r="K125" s="101"/>
      <c r="L125" s="101"/>
      <c r="M125" s="101"/>
      <c r="N125" s="101"/>
      <c r="O125" s="101"/>
      <c r="P125" s="164"/>
      <c r="Q125" s="150"/>
      <c r="S125" s="5"/>
      <c r="T125" s="5"/>
    </row>
    <row r="126" spans="2:20" hidden="1" x14ac:dyDescent="0.25">
      <c r="B126" s="171"/>
      <c r="C126" s="172"/>
      <c r="D126" s="173"/>
      <c r="E126" s="173"/>
      <c r="F126" s="8"/>
      <c r="G126" s="1"/>
      <c r="H126" s="1" t="str">
        <f t="shared" si="4"/>
        <v/>
      </c>
      <c r="I126" s="185"/>
      <c r="J126" s="185"/>
      <c r="K126" s="101"/>
      <c r="L126" s="101"/>
      <c r="M126" s="101"/>
      <c r="N126" s="101"/>
      <c r="O126" s="101"/>
      <c r="P126" s="164"/>
      <c r="Q126" s="150"/>
      <c r="S126" s="5"/>
      <c r="T126" s="5"/>
    </row>
    <row r="127" spans="2:20" hidden="1" x14ac:dyDescent="0.25">
      <c r="B127" s="171"/>
      <c r="C127" s="172"/>
      <c r="D127" s="173"/>
      <c r="E127" s="173"/>
      <c r="F127" s="8"/>
      <c r="G127" s="1"/>
      <c r="H127" s="1" t="str">
        <f t="shared" si="4"/>
        <v/>
      </c>
      <c r="I127" s="185"/>
      <c r="J127" s="185"/>
      <c r="K127" s="101"/>
      <c r="L127" s="101"/>
      <c r="M127" s="101"/>
      <c r="N127" s="101"/>
      <c r="O127" s="101"/>
      <c r="P127" s="167"/>
      <c r="Q127" s="150"/>
      <c r="S127" s="5"/>
      <c r="T127" s="5"/>
    </row>
    <row r="128" spans="2:20" hidden="1" x14ac:dyDescent="0.25">
      <c r="B128" s="171"/>
      <c r="C128" s="172"/>
      <c r="D128" s="173"/>
      <c r="E128" s="173"/>
      <c r="F128" s="8"/>
      <c r="G128" s="1"/>
      <c r="H128" s="1" t="str">
        <f t="shared" si="4"/>
        <v/>
      </c>
      <c r="I128" s="185"/>
      <c r="J128" s="185"/>
      <c r="K128" s="101"/>
      <c r="L128" s="101"/>
      <c r="M128" s="101"/>
      <c r="N128" s="101"/>
      <c r="O128" s="101"/>
      <c r="P128" s="164"/>
      <c r="Q128" s="150"/>
      <c r="S128" s="5"/>
      <c r="T128" s="5"/>
    </row>
    <row r="129" spans="2:20" hidden="1" x14ac:dyDescent="0.25">
      <c r="B129" s="171"/>
      <c r="C129" s="172"/>
      <c r="D129" s="173"/>
      <c r="E129" s="173"/>
      <c r="F129" s="8"/>
      <c r="G129" s="1"/>
      <c r="H129" s="1" t="str">
        <f t="shared" si="4"/>
        <v/>
      </c>
      <c r="I129" s="185"/>
      <c r="J129" s="185"/>
      <c r="K129" s="101"/>
      <c r="L129" s="101"/>
      <c r="M129" s="101"/>
      <c r="N129" s="101"/>
      <c r="O129" s="101"/>
      <c r="P129" s="164"/>
      <c r="Q129" s="150"/>
      <c r="S129" s="5"/>
      <c r="T129" s="5"/>
    </row>
    <row r="130" spans="2:20" hidden="1" x14ac:dyDescent="0.25">
      <c r="B130" s="171"/>
      <c r="C130" s="172"/>
      <c r="D130" s="173"/>
      <c r="E130" s="173"/>
      <c r="F130" s="8"/>
      <c r="G130" s="1"/>
      <c r="H130" s="1" t="str">
        <f t="shared" ref="H130:H135" si="5">IF(OR(AND(F130=5,G130=5),AND(F130=5,G130=4),AND(F130=5,G130=3),AND(F130=4,G130=5),AND(F130=4,G130=4),AND(F130=4,G130=3),AND(F130=3,G130=5)),"H",IF(OR(AND(F130=5,G130=1),AND(F130=4,G130=1),AND(F130=3,G130=1),AND(F130=2,G130=1),AND(F130=1,G130=1),AND(F130=3,G130=2),AND(F130=2,G130=2),AND(F130=1,G130=2),AND(F130=1,G130=3),AND(F130=1,G130=4)),"L",IF(OR(AND(F130=5,G130=2),AND(F130=4,G130=2),AND(F130=3,G130=3),AND(F130=3,G130=4),AND(F130=2,G130=3),AND(F130=2,G130=4),AND(F130=2,G130=5),AND(F130=1,G130=5)),"M","")))</f>
        <v/>
      </c>
      <c r="I130" s="185"/>
      <c r="J130" s="185"/>
      <c r="K130" s="101"/>
      <c r="L130" s="101"/>
      <c r="M130" s="101"/>
      <c r="N130" s="101"/>
      <c r="O130" s="101"/>
      <c r="P130" s="164"/>
      <c r="Q130" s="150"/>
      <c r="S130" s="5"/>
      <c r="T130" s="5"/>
    </row>
    <row r="131" spans="2:20" hidden="1" x14ac:dyDescent="0.25">
      <c r="B131" s="171"/>
      <c r="C131" s="172"/>
      <c r="D131" s="173"/>
      <c r="E131" s="173"/>
      <c r="F131" s="8"/>
      <c r="G131" s="1"/>
      <c r="H131" s="1" t="str">
        <f t="shared" si="5"/>
        <v/>
      </c>
      <c r="I131" s="185"/>
      <c r="J131" s="185"/>
      <c r="K131" s="101"/>
      <c r="L131" s="101"/>
      <c r="M131" s="101"/>
      <c r="N131" s="101"/>
      <c r="O131" s="101"/>
      <c r="P131" s="164"/>
      <c r="Q131" s="150"/>
      <c r="S131" s="5"/>
      <c r="T131" s="5"/>
    </row>
    <row r="132" spans="2:20" hidden="1" x14ac:dyDescent="0.25">
      <c r="B132" s="171"/>
      <c r="C132" s="172"/>
      <c r="D132" s="173"/>
      <c r="E132" s="173"/>
      <c r="F132" s="8"/>
      <c r="G132" s="1"/>
      <c r="H132" s="1" t="str">
        <f t="shared" si="5"/>
        <v/>
      </c>
      <c r="I132" s="185"/>
      <c r="J132" s="185"/>
      <c r="K132" s="101"/>
      <c r="L132" s="101"/>
      <c r="M132" s="101"/>
      <c r="N132" s="101"/>
      <c r="O132" s="101"/>
      <c r="P132" s="164"/>
      <c r="Q132" s="150"/>
      <c r="S132" s="5"/>
      <c r="T132" s="5"/>
    </row>
    <row r="133" spans="2:20" hidden="1" x14ac:dyDescent="0.25">
      <c r="B133" s="171"/>
      <c r="C133" s="172"/>
      <c r="D133" s="173"/>
      <c r="E133" s="173"/>
      <c r="F133" s="8"/>
      <c r="G133" s="1"/>
      <c r="H133" s="1" t="str">
        <f t="shared" si="5"/>
        <v/>
      </c>
      <c r="I133" s="185"/>
      <c r="J133" s="185"/>
      <c r="K133" s="101"/>
      <c r="L133" s="101"/>
      <c r="M133" s="101"/>
      <c r="N133" s="101"/>
      <c r="O133" s="101"/>
      <c r="P133" s="164"/>
      <c r="Q133" s="150"/>
      <c r="S133" s="5"/>
      <c r="T133" s="5"/>
    </row>
    <row r="134" spans="2:20" hidden="1" x14ac:dyDescent="0.25">
      <c r="B134" s="171"/>
      <c r="C134" s="172"/>
      <c r="D134" s="173"/>
      <c r="E134" s="173"/>
      <c r="F134" s="8"/>
      <c r="G134" s="1"/>
      <c r="H134" s="1" t="str">
        <f t="shared" si="5"/>
        <v/>
      </c>
      <c r="I134" s="185"/>
      <c r="J134" s="185"/>
      <c r="K134" s="101"/>
      <c r="L134" s="101"/>
      <c r="M134" s="101"/>
      <c r="N134" s="101"/>
      <c r="O134" s="101"/>
      <c r="P134" s="164"/>
      <c r="Q134" s="150"/>
      <c r="S134" s="5"/>
      <c r="T134" s="5"/>
    </row>
    <row r="135" spans="2:20" hidden="1" x14ac:dyDescent="0.25">
      <c r="B135" s="216"/>
      <c r="C135" s="174"/>
      <c r="D135" s="217"/>
      <c r="E135" s="217"/>
      <c r="F135" s="218"/>
      <c r="G135" s="219"/>
      <c r="H135" s="219" t="str">
        <f t="shared" si="5"/>
        <v/>
      </c>
      <c r="I135" s="191"/>
      <c r="J135" s="191"/>
      <c r="K135" s="102"/>
      <c r="L135" s="102"/>
      <c r="M135" s="102"/>
      <c r="N135" s="102"/>
      <c r="O135" s="102"/>
      <c r="P135" s="220"/>
      <c r="Q135" s="221"/>
      <c r="S135" s="5"/>
      <c r="T135" s="5"/>
    </row>
    <row r="136" spans="2:20" ht="79.2" x14ac:dyDescent="0.25">
      <c r="B136" s="211">
        <v>9</v>
      </c>
      <c r="C136" s="212">
        <v>45098</v>
      </c>
      <c r="D136" s="225" t="s">
        <v>39</v>
      </c>
      <c r="E136" s="214" t="s">
        <v>145</v>
      </c>
      <c r="F136" s="213">
        <v>3</v>
      </c>
      <c r="G136" s="213">
        <v>4</v>
      </c>
      <c r="H136" s="1" t="str">
        <f>IF(OR(AND(F136=5,G136=5),AND(F136=5,G136=4),AND(F136=5,G136=3),AND(F136=4,G136=5),AND(F136=4,G136=4),AND(F136=4,G136=3),AND(F136=3,G136=5)),"H",IF(OR(AND(F136=5,G136=1),AND(F136=4,G136=1),AND(F136=3,G136=1),AND(F136=2,G136=1),AND(F136=1,G136=1),AND(F136=3,G136=2),AND(F136=2,G136=2),AND(F136=1,G136=2),AND(F136=1,G136=3),AND(F136=1,G136=4)),"L",IF(OR(AND(F136=5,G136=2),AND(F136=4,G136=2),AND(F136=3,G136=3),AND(F136=3,G136=4),AND(F136=2,G136=3),AND(F136=2,G136=4),AND(F136=2,G136=5),AND(F136=1,G136=5)),"M","")))</f>
        <v>M</v>
      </c>
      <c r="I136" s="224" t="s">
        <v>146</v>
      </c>
      <c r="J136" s="224" t="s">
        <v>147</v>
      </c>
      <c r="K136" s="223" t="s">
        <v>116</v>
      </c>
      <c r="L136" s="213"/>
      <c r="M136" s="197" t="s">
        <v>117</v>
      </c>
      <c r="N136" s="197" t="s">
        <v>117</v>
      </c>
      <c r="O136" s="101" t="s">
        <v>117</v>
      </c>
      <c r="P136" s="222" t="s">
        <v>108</v>
      </c>
      <c r="Q136" s="215"/>
    </row>
    <row r="137" spans="2:20" ht="52.8" x14ac:dyDescent="0.25">
      <c r="B137" s="211">
        <v>10</v>
      </c>
      <c r="C137" s="212">
        <v>45177</v>
      </c>
      <c r="D137" s="225" t="s">
        <v>51</v>
      </c>
      <c r="E137" s="214" t="s">
        <v>148</v>
      </c>
      <c r="F137" s="213">
        <v>4</v>
      </c>
      <c r="G137" s="213">
        <v>4</v>
      </c>
      <c r="H137" s="1" t="str">
        <f t="shared" ref="H137" si="6">IF(OR(AND(F137=5,G137=5),AND(F137=5,G137=4),AND(F137=5,G137=3),AND(F137=4,G137=5),AND(F137=4,G137=4),AND(F137=4,G137=3),AND(F137=3,G137=5)),"H",IF(OR(AND(F137=5,G137=1),AND(F137=4,G137=1),AND(F137=3,G137=1),AND(F137=2,G137=1),AND(F137=1,G137=1),AND(F137=3,G137=2),AND(F137=2,G137=2),AND(F137=1,G137=2),AND(F137=1,G137=3),AND(F137=1,G137=4)),"L",IF(OR(AND(F137=5,G137=2),AND(F137=4,G137=2),AND(F137=3,G137=3),AND(F137=3,G137=4),AND(F137=2,G137=3),AND(F137=2,G137=4),AND(F137=2,G137=5),AND(F137=1,G137=5)),"M","")))</f>
        <v>H</v>
      </c>
      <c r="I137" s="227" t="s">
        <v>149</v>
      </c>
      <c r="J137" s="224" t="s">
        <v>150</v>
      </c>
      <c r="K137" s="223" t="s">
        <v>116</v>
      </c>
      <c r="L137" s="213"/>
      <c r="M137" s="197"/>
      <c r="N137" s="197" t="s">
        <v>117</v>
      </c>
      <c r="O137" s="101" t="s">
        <v>117</v>
      </c>
      <c r="P137" s="222" t="s">
        <v>108</v>
      </c>
      <c r="Q137" s="215"/>
    </row>
    <row r="138" spans="2:20" x14ac:dyDescent="0.25">
      <c r="B138" s="161"/>
      <c r="C138" s="228"/>
      <c r="I138" s="189"/>
      <c r="J138" s="189"/>
    </row>
    <row r="139" spans="2:20" x14ac:dyDescent="0.25">
      <c r="B139" s="161"/>
      <c r="C139" s="161"/>
      <c r="I139" s="189"/>
      <c r="J139" s="189"/>
    </row>
    <row r="140" spans="2:20" x14ac:dyDescent="0.25">
      <c r="B140" s="161"/>
      <c r="C140" s="161"/>
      <c r="I140" s="189"/>
      <c r="J140" s="189"/>
    </row>
    <row r="141" spans="2:20" x14ac:dyDescent="0.25">
      <c r="B141" s="161"/>
      <c r="C141" s="161"/>
      <c r="I141" s="189"/>
      <c r="J141" s="189"/>
    </row>
    <row r="142" spans="2:20" x14ac:dyDescent="0.25">
      <c r="B142" s="161"/>
      <c r="C142" s="161"/>
      <c r="I142" s="189"/>
      <c r="J142" s="189"/>
    </row>
    <row r="143" spans="2:20" x14ac:dyDescent="0.25">
      <c r="B143" s="161"/>
      <c r="C143" s="161"/>
      <c r="I143" s="189"/>
      <c r="J143" s="189"/>
    </row>
    <row r="144" spans="2:20" x14ac:dyDescent="0.25">
      <c r="B144" s="161"/>
      <c r="C144" s="161"/>
      <c r="I144" s="189"/>
      <c r="J144" s="189"/>
    </row>
    <row r="145" spans="2:10" x14ac:dyDescent="0.25">
      <c r="B145" s="161"/>
      <c r="C145" s="161"/>
      <c r="I145" s="189"/>
      <c r="J145" s="189"/>
    </row>
    <row r="146" spans="2:10" x14ac:dyDescent="0.25">
      <c r="B146" s="161"/>
      <c r="C146" s="161"/>
      <c r="I146" s="189"/>
      <c r="J146" s="189"/>
    </row>
    <row r="147" spans="2:10" x14ac:dyDescent="0.25">
      <c r="B147" s="161"/>
      <c r="C147" s="161"/>
      <c r="I147" s="189"/>
      <c r="J147" s="189"/>
    </row>
    <row r="148" spans="2:10" x14ac:dyDescent="0.25">
      <c r="B148" s="159"/>
      <c r="C148" s="159"/>
      <c r="I148" s="189"/>
      <c r="J148" s="189"/>
    </row>
    <row r="149" spans="2:10" x14ac:dyDescent="0.25">
      <c r="B149" s="159"/>
      <c r="C149" s="159"/>
      <c r="I149" s="189"/>
      <c r="J149" s="189"/>
    </row>
    <row r="150" spans="2:10" x14ac:dyDescent="0.25">
      <c r="B150" s="159"/>
      <c r="C150" s="159"/>
      <c r="I150" s="189"/>
      <c r="J150" s="189"/>
    </row>
    <row r="151" spans="2:10" x14ac:dyDescent="0.25">
      <c r="B151" s="159"/>
      <c r="C151" s="159"/>
      <c r="I151" s="189"/>
      <c r="J151" s="189"/>
    </row>
    <row r="152" spans="2:10" x14ac:dyDescent="0.25">
      <c r="B152" s="159"/>
      <c r="C152" s="159"/>
      <c r="I152" s="189"/>
      <c r="J152" s="189"/>
    </row>
    <row r="153" spans="2:10" x14ac:dyDescent="0.25">
      <c r="B153" s="159"/>
      <c r="C153" s="159"/>
      <c r="I153" s="189"/>
      <c r="J153" s="189"/>
    </row>
    <row r="154" spans="2:10" x14ac:dyDescent="0.25">
      <c r="B154" s="159"/>
      <c r="C154" s="159"/>
      <c r="I154" s="189"/>
      <c r="J154" s="189"/>
    </row>
    <row r="155" spans="2:10" x14ac:dyDescent="0.25">
      <c r="B155" s="159"/>
      <c r="C155" s="159"/>
      <c r="I155" s="189"/>
      <c r="J155" s="189"/>
    </row>
    <row r="156" spans="2:10" x14ac:dyDescent="0.25">
      <c r="B156" s="159"/>
      <c r="C156" s="159"/>
      <c r="I156" s="189"/>
      <c r="J156" s="189"/>
    </row>
    <row r="157" spans="2:10" x14ac:dyDescent="0.25">
      <c r="B157" s="159"/>
      <c r="C157" s="159"/>
      <c r="I157" s="189"/>
      <c r="J157" s="189"/>
    </row>
    <row r="158" spans="2:10" x14ac:dyDescent="0.25">
      <c r="B158" s="159"/>
      <c r="C158" s="159"/>
      <c r="I158" s="189"/>
      <c r="J158" s="189"/>
    </row>
    <row r="159" spans="2:10" x14ac:dyDescent="0.25">
      <c r="B159" s="159"/>
      <c r="C159" s="159"/>
      <c r="I159" s="189"/>
      <c r="J159" s="189"/>
    </row>
    <row r="160" spans="2:10" x14ac:dyDescent="0.25">
      <c r="B160" s="159"/>
      <c r="C160" s="159"/>
      <c r="I160" s="189"/>
      <c r="J160" s="189"/>
    </row>
    <row r="161" spans="2:10" x14ac:dyDescent="0.25">
      <c r="B161" s="159"/>
      <c r="C161" s="159"/>
      <c r="I161" s="189"/>
      <c r="J161" s="189"/>
    </row>
    <row r="162" spans="2:10" x14ac:dyDescent="0.25">
      <c r="B162" s="159"/>
      <c r="C162" s="159"/>
      <c r="I162" s="189"/>
      <c r="J162" s="189"/>
    </row>
    <row r="163" spans="2:10" x14ac:dyDescent="0.25">
      <c r="B163" s="159"/>
      <c r="C163" s="159"/>
      <c r="I163" s="189"/>
      <c r="J163" s="189"/>
    </row>
    <row r="164" spans="2:10" x14ac:dyDescent="0.25">
      <c r="B164" s="159"/>
      <c r="C164" s="159"/>
      <c r="I164" s="189"/>
      <c r="J164" s="189"/>
    </row>
    <row r="165" spans="2:10" x14ac:dyDescent="0.25">
      <c r="B165" s="159"/>
      <c r="C165" s="159"/>
      <c r="I165" s="189"/>
      <c r="J165" s="189"/>
    </row>
    <row r="166" spans="2:10" x14ac:dyDescent="0.25">
      <c r="B166" s="159"/>
      <c r="C166" s="159"/>
      <c r="I166" s="189"/>
      <c r="J166" s="189"/>
    </row>
    <row r="167" spans="2:10" x14ac:dyDescent="0.25">
      <c r="B167" s="159"/>
      <c r="C167" s="159"/>
      <c r="I167" s="189"/>
      <c r="J167" s="189"/>
    </row>
  </sheetData>
  <sheetProtection formatCells="0" insertRows="0" deleteRows="0" autoFilter="0"/>
  <dataConsolidate/>
  <mergeCells count="6">
    <mergeCell ref="L6:P6"/>
    <mergeCell ref="F6:I6"/>
    <mergeCell ref="J6:K6"/>
    <mergeCell ref="B1:H1"/>
    <mergeCell ref="B2:H2"/>
    <mergeCell ref="B6:E6"/>
  </mergeCells>
  <phoneticPr fontId="4" type="noConversion"/>
  <conditionalFormatting sqref="H8:H11 H14:H38 H40:H226">
    <cfRule type="cellIs" dxfId="35" priority="103" stopIfTrue="1" operator="equal">
      <formula>"H"</formula>
    </cfRule>
    <cfRule type="cellIs" dxfId="34" priority="104" stopIfTrue="1" operator="equal">
      <formula>"M"</formula>
    </cfRule>
    <cfRule type="cellIs" dxfId="33" priority="105" stopIfTrue="1" operator="equal">
      <formula>"L"</formula>
    </cfRule>
  </conditionalFormatting>
  <conditionalFormatting sqref="H12">
    <cfRule type="cellIs" dxfId="32" priority="85" stopIfTrue="1" operator="equal">
      <formula>"H"</formula>
    </cfRule>
    <cfRule type="cellIs" dxfId="31" priority="86" stopIfTrue="1" operator="equal">
      <formula>"M"</formula>
    </cfRule>
    <cfRule type="cellIs" dxfId="30" priority="87" stopIfTrue="1" operator="equal">
      <formula>"L"</formula>
    </cfRule>
  </conditionalFormatting>
  <conditionalFormatting sqref="H13">
    <cfRule type="cellIs" dxfId="29" priority="58" stopIfTrue="1" operator="equal">
      <formula>"H"</formula>
    </cfRule>
    <cfRule type="cellIs" dxfId="28" priority="59" stopIfTrue="1" operator="equal">
      <formula>"M"</formula>
    </cfRule>
    <cfRule type="cellIs" dxfId="27" priority="60" stopIfTrue="1" operator="equal">
      <formula>"L"</formula>
    </cfRule>
  </conditionalFormatting>
  <conditionalFormatting sqref="H39">
    <cfRule type="cellIs" dxfId="26" priority="49" stopIfTrue="1" operator="equal">
      <formula>"H"</formula>
    </cfRule>
    <cfRule type="cellIs" dxfId="25" priority="50" stopIfTrue="1" operator="equal">
      <formula>"M"</formula>
    </cfRule>
    <cfRule type="cellIs" dxfId="24" priority="51" stopIfTrue="1" operator="equal">
      <formula>"L"</formula>
    </cfRule>
  </conditionalFormatting>
  <conditionalFormatting sqref="L30:L135">
    <cfRule type="cellIs" dxfId="23" priority="34" stopIfTrue="1" operator="equal">
      <formula>"Significant Risk"</formula>
    </cfRule>
    <cfRule type="cellIs" dxfId="22" priority="35" stopIfTrue="1" operator="equal">
      <formula>"Minor Risk"</formula>
    </cfRule>
    <cfRule type="cellIs" dxfId="21" priority="36" stopIfTrue="1" operator="equal">
      <formula>"Moderate Risk"</formula>
    </cfRule>
  </conditionalFormatting>
  <conditionalFormatting sqref="M30:O135">
    <cfRule type="cellIs" dxfId="20" priority="31" stopIfTrue="1" operator="equal">
      <formula>"Minor Risk"</formula>
    </cfRule>
    <cfRule type="cellIs" dxfId="19" priority="32" stopIfTrue="1" operator="equal">
      <formula>"Moderate Risk"</formula>
    </cfRule>
    <cfRule type="cellIs" dxfId="18" priority="33" stopIfTrue="1" operator="equal">
      <formula>"Significant Risk"</formula>
    </cfRule>
  </conditionalFormatting>
  <conditionalFormatting sqref="L8:O29">
    <cfRule type="cellIs" dxfId="17" priority="16" operator="equal">
      <formula>"Minor Risk"</formula>
    </cfRule>
    <cfRule type="cellIs" dxfId="16" priority="17" operator="equal">
      <formula>"Moderate Risk"</formula>
    </cfRule>
    <cfRule type="cellIs" dxfId="15" priority="18" operator="equal">
      <formula>"Significant Risk"</formula>
    </cfRule>
  </conditionalFormatting>
  <conditionalFormatting sqref="M136:N136">
    <cfRule type="cellIs" dxfId="14" priority="13" operator="equal">
      <formula>"Minor Risk"</formula>
    </cfRule>
    <cfRule type="cellIs" dxfId="13" priority="14" operator="equal">
      <formula>"Moderate Risk"</formula>
    </cfRule>
    <cfRule type="cellIs" dxfId="12" priority="15" operator="equal">
      <formula>"Significant Risk"</formula>
    </cfRule>
  </conditionalFormatting>
  <conditionalFormatting sqref="M137">
    <cfRule type="cellIs" dxfId="11" priority="10" operator="equal">
      <formula>"Minor Risk"</formula>
    </cfRule>
    <cfRule type="cellIs" dxfId="10" priority="11" operator="equal">
      <formula>"Moderate Risk"</formula>
    </cfRule>
    <cfRule type="cellIs" dxfId="9" priority="12" operator="equal">
      <formula>"Significant Risk"</formula>
    </cfRule>
  </conditionalFormatting>
  <conditionalFormatting sqref="N137">
    <cfRule type="cellIs" dxfId="8" priority="7" operator="equal">
      <formula>"Minor Risk"</formula>
    </cfRule>
    <cfRule type="cellIs" dxfId="7" priority="8" operator="equal">
      <formula>"Moderate Risk"</formula>
    </cfRule>
    <cfRule type="cellIs" dxfId="6" priority="9" operator="equal">
      <formula>"Significant Risk"</formula>
    </cfRule>
  </conditionalFormatting>
  <conditionalFormatting sqref="O136">
    <cfRule type="cellIs" dxfId="5" priority="4" operator="equal">
      <formula>"Minor Risk"</formula>
    </cfRule>
    <cfRule type="cellIs" dxfId="4" priority="5" operator="equal">
      <formula>"Moderate Risk"</formula>
    </cfRule>
    <cfRule type="cellIs" dxfId="3" priority="6" operator="equal">
      <formula>"Significant Risk"</formula>
    </cfRule>
  </conditionalFormatting>
  <conditionalFormatting sqref="O137">
    <cfRule type="cellIs" dxfId="2" priority="1" operator="equal">
      <formula>"Minor Risk"</formula>
    </cfRule>
    <cfRule type="cellIs" dxfId="1" priority="2" operator="equal">
      <formula>"Moderate Risk"</formula>
    </cfRule>
    <cfRule type="cellIs" dxfId="0" priority="3" operator="equal">
      <formula>"Significant Risk"</formula>
    </cfRule>
  </conditionalFormatting>
  <dataValidations count="1">
    <dataValidation type="list" allowBlank="1" showInputMessage="1" showErrorMessage="1" sqref="F8:G135" xr:uid="{00000000-0002-0000-0400-000000000000}">
      <formula1>"1,2,3,4,5"</formula1>
    </dataValidation>
  </dataValidations>
  <pageMargins left="0.25" right="0.25" top="0.75" bottom="0.75" header="0.3" footer="0.3"/>
  <pageSetup paperSize="3" scale="10" fitToHeight="5" orientation="landscape" cellComments="asDisplayed" r:id="rId1"/>
  <headerFooter alignWithMargins="0">
    <oddFooter>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C328BC8-AF75-4629-86AC-20C14B0EA4E3}">
          <x14:formula1>
            <xm:f>Reference!$C$2:$C$4</xm:f>
          </x14:formula1>
          <xm:sqref>L8:O29 M136:O137</xm:sqref>
        </x14:dataValidation>
        <x14:dataValidation type="list" allowBlank="1" showInputMessage="1" showErrorMessage="1" xr:uid="{86F0C877-9CE1-456C-874B-1574204BCEAF}">
          <x14:formula1>
            <xm:f>Reference!$E$2:$E$15</xm:f>
          </x14:formula1>
          <xm:sqref>D1:D1048576</xm:sqref>
        </x14:dataValidation>
        <x14:dataValidation type="list" allowBlank="1" showInputMessage="1" showErrorMessage="1" xr:uid="{D7C98CC5-ED90-4F1D-9A0E-690173486CE0}">
          <x14:formula1>
            <xm:f>Reference!$A$2:$A$7</xm:f>
          </x14:formula1>
          <xm:sqref>K1:K1048576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B1:Y123"/>
  <sheetViews>
    <sheetView topLeftCell="A16" zoomScale="85" zoomScaleNormal="85" workbookViewId="0">
      <selection activeCell="O24" sqref="O24"/>
    </sheetView>
  </sheetViews>
  <sheetFormatPr defaultColWidth="9.109375" defaultRowHeight="13.2" x14ac:dyDescent="0.25"/>
  <cols>
    <col min="1" max="1" width="2.44140625" style="3" customWidth="1"/>
    <col min="2" max="2" width="3.109375" style="3" customWidth="1"/>
    <col min="3" max="3" width="4" style="3" customWidth="1"/>
    <col min="4" max="4" width="9.109375" style="3" customWidth="1"/>
    <col min="5" max="5" width="12.44140625" style="3" customWidth="1"/>
    <col min="6" max="6" width="23.109375" style="3" customWidth="1"/>
    <col min="7" max="16" width="10.44140625" style="3" customWidth="1"/>
    <col min="17" max="16384" width="9.109375" style="3"/>
  </cols>
  <sheetData>
    <row r="1" spans="2:25" ht="5.25" customHeight="1" x14ac:dyDescent="0.4">
      <c r="D1" s="270"/>
      <c r="E1" s="270"/>
      <c r="F1" s="270"/>
      <c r="G1" s="270"/>
      <c r="H1" s="270"/>
    </row>
    <row r="2" spans="2:25" ht="33" x14ac:dyDescent="0.6">
      <c r="B2" s="269" t="s">
        <v>151</v>
      </c>
      <c r="C2" s="269"/>
      <c r="D2" s="269"/>
      <c r="E2" s="269"/>
      <c r="F2" s="269"/>
      <c r="G2" s="269"/>
      <c r="H2" s="269"/>
      <c r="I2" s="269"/>
      <c r="J2" s="269"/>
      <c r="K2" s="269"/>
      <c r="L2" s="269"/>
      <c r="M2" s="269"/>
      <c r="N2" s="269"/>
      <c r="O2" s="269"/>
      <c r="P2" s="269"/>
      <c r="Q2" s="269"/>
      <c r="R2" s="269"/>
      <c r="S2" s="15"/>
      <c r="T2" s="15"/>
      <c r="U2" s="15"/>
      <c r="V2" s="15"/>
    </row>
    <row r="3" spans="2:25" ht="12.75" customHeight="1" x14ac:dyDescent="0.35">
      <c r="B3" s="9"/>
      <c r="D3" s="9"/>
      <c r="E3" s="10"/>
      <c r="F3" s="15"/>
      <c r="G3" s="15"/>
      <c r="H3" s="15"/>
      <c r="I3" s="15"/>
      <c r="J3" s="15"/>
      <c r="K3" s="15"/>
      <c r="L3" s="15"/>
      <c r="M3" s="15"/>
    </row>
    <row r="4" spans="2:25" ht="13.8" thickBot="1" x14ac:dyDescent="0.3"/>
    <row r="5" spans="2:25" x14ac:dyDescent="0.25">
      <c r="B5" s="72"/>
      <c r="C5" s="63"/>
      <c r="D5" s="63"/>
      <c r="E5" s="63"/>
      <c r="F5" s="63"/>
      <c r="G5" s="63"/>
      <c r="H5" s="63"/>
      <c r="I5" s="63"/>
      <c r="J5" s="63"/>
      <c r="K5" s="63"/>
      <c r="L5" s="63"/>
      <c r="M5" s="63"/>
      <c r="N5" s="63"/>
      <c r="O5" s="63"/>
      <c r="P5" s="63"/>
      <c r="Q5" s="63"/>
      <c r="R5" s="63"/>
      <c r="S5" s="63"/>
      <c r="T5" s="63"/>
      <c r="U5" s="63"/>
      <c r="V5" s="63"/>
      <c r="W5" s="63"/>
      <c r="X5" s="63"/>
      <c r="Y5" s="64"/>
    </row>
    <row r="6" spans="2:25" x14ac:dyDescent="0.25">
      <c r="B6" s="65"/>
      <c r="C6" s="73" t="s">
        <v>152</v>
      </c>
      <c r="Y6" s="67"/>
    </row>
    <row r="7" spans="2:25" ht="13.8" thickBot="1" x14ac:dyDescent="0.3">
      <c r="B7" s="65"/>
      <c r="Y7" s="67"/>
    </row>
    <row r="8" spans="2:25" ht="27" customHeight="1" thickBot="1" x14ac:dyDescent="0.3">
      <c r="B8" s="65"/>
      <c r="D8" s="307" t="s">
        <v>153</v>
      </c>
      <c r="E8" s="308"/>
      <c r="F8" s="308"/>
      <c r="G8" s="313" t="s">
        <v>154</v>
      </c>
      <c r="H8" s="314"/>
      <c r="I8" s="321"/>
      <c r="J8" s="322"/>
      <c r="K8" s="321"/>
      <c r="L8" s="322"/>
      <c r="M8" s="321"/>
      <c r="N8" s="322"/>
      <c r="O8" s="321"/>
      <c r="P8" s="322"/>
      <c r="Q8" s="321"/>
      <c r="R8" s="322"/>
      <c r="S8" s="313"/>
      <c r="T8" s="314"/>
      <c r="U8" s="321"/>
      <c r="V8" s="322"/>
      <c r="W8" s="313"/>
      <c r="X8" s="314"/>
      <c r="Y8" s="67"/>
    </row>
    <row r="9" spans="2:25" ht="13.8" thickBot="1" x14ac:dyDescent="0.3">
      <c r="B9" s="65"/>
      <c r="D9" s="307" t="s">
        <v>155</v>
      </c>
      <c r="E9" s="308"/>
      <c r="F9" s="308"/>
      <c r="G9" s="85" t="s">
        <v>156</v>
      </c>
      <c r="H9" s="86" t="s">
        <v>157</v>
      </c>
      <c r="I9" s="23"/>
      <c r="J9" s="24"/>
      <c r="K9" s="23"/>
      <c r="L9" s="24"/>
      <c r="M9" s="23"/>
      <c r="N9" s="24"/>
      <c r="O9" s="23"/>
      <c r="P9" s="24"/>
      <c r="Q9" s="23"/>
      <c r="R9" s="24"/>
      <c r="S9" s="85"/>
      <c r="T9" s="86"/>
      <c r="U9" s="23"/>
      <c r="V9" s="24"/>
      <c r="W9" s="85"/>
      <c r="X9" s="86"/>
      <c r="Y9" s="67"/>
    </row>
    <row r="10" spans="2:25" x14ac:dyDescent="0.25">
      <c r="B10" s="65"/>
      <c r="D10" s="315" t="s">
        <v>158</v>
      </c>
      <c r="E10" s="316"/>
      <c r="F10" s="316"/>
      <c r="G10" s="27">
        <f>COUNTIF('Risk Register'!H8:H135,"H")</f>
        <v>7</v>
      </c>
      <c r="H10" s="28">
        <f>G10/$G$13</f>
        <v>0.7</v>
      </c>
      <c r="I10" s="25"/>
      <c r="J10" s="26"/>
      <c r="K10" s="25"/>
      <c r="L10" s="26"/>
      <c r="M10" s="25"/>
      <c r="N10" s="26"/>
      <c r="O10" s="25"/>
      <c r="P10" s="26"/>
      <c r="Q10" s="25"/>
      <c r="R10" s="26"/>
      <c r="S10" s="27"/>
      <c r="T10" s="28"/>
      <c r="U10" s="25"/>
      <c r="V10" s="26"/>
      <c r="W10" s="27"/>
      <c r="X10" s="28"/>
      <c r="Y10" s="67"/>
    </row>
    <row r="11" spans="2:25" x14ac:dyDescent="0.25">
      <c r="B11" s="65"/>
      <c r="D11" s="317" t="s">
        <v>159</v>
      </c>
      <c r="E11" s="318"/>
      <c r="F11" s="318"/>
      <c r="G11" s="27">
        <f>COUNTIF('Risk Register'!H8:H135,"M")</f>
        <v>3</v>
      </c>
      <c r="H11" s="29">
        <f>G11/$G$13</f>
        <v>0.3</v>
      </c>
      <c r="I11" s="25"/>
      <c r="J11" s="26"/>
      <c r="K11" s="25"/>
      <c r="L11" s="26"/>
      <c r="M11" s="25"/>
      <c r="N11" s="26"/>
      <c r="O11" s="25"/>
      <c r="P11" s="26"/>
      <c r="Q11" s="25"/>
      <c r="R11" s="26"/>
      <c r="S11" s="27"/>
      <c r="T11" s="29"/>
      <c r="U11" s="25"/>
      <c r="V11" s="26"/>
      <c r="W11" s="27"/>
      <c r="X11" s="29"/>
      <c r="Y11" s="67"/>
    </row>
    <row r="12" spans="2:25" ht="13.8" thickBot="1" x14ac:dyDescent="0.3">
      <c r="B12" s="65"/>
      <c r="D12" s="319" t="s">
        <v>160</v>
      </c>
      <c r="E12" s="320"/>
      <c r="F12" s="320"/>
      <c r="G12" s="27">
        <f>COUNTIF('Risk Register'!H8:H135,"L")</f>
        <v>0</v>
      </c>
      <c r="H12" s="29">
        <f>G12/$G$13</f>
        <v>0</v>
      </c>
      <c r="I12" s="25"/>
      <c r="J12" s="26"/>
      <c r="K12" s="25"/>
      <c r="L12" s="26"/>
      <c r="M12" s="25"/>
      <c r="N12" s="26"/>
      <c r="O12" s="25"/>
      <c r="P12" s="26"/>
      <c r="Q12" s="25"/>
      <c r="R12" s="26"/>
      <c r="S12" s="27"/>
      <c r="T12" s="29"/>
      <c r="U12" s="25"/>
      <c r="V12" s="26"/>
      <c r="W12" s="27"/>
      <c r="X12" s="29"/>
      <c r="Y12" s="67"/>
    </row>
    <row r="13" spans="2:25" ht="13.8" thickBot="1" x14ac:dyDescent="0.3">
      <c r="B13" s="65"/>
      <c r="D13" s="296" t="s">
        <v>154</v>
      </c>
      <c r="E13" s="297"/>
      <c r="F13" s="297"/>
      <c r="G13" s="85">
        <f>SUM(G10:G12)</f>
        <v>10</v>
      </c>
      <c r="H13" s="30">
        <f>SUM(H10:H12)</f>
        <v>1</v>
      </c>
      <c r="I13" s="85"/>
      <c r="J13" s="30"/>
      <c r="K13" s="85"/>
      <c r="L13" s="30"/>
      <c r="M13" s="85"/>
      <c r="N13" s="30"/>
      <c r="O13" s="85"/>
      <c r="P13" s="30"/>
      <c r="Q13" s="85"/>
      <c r="R13" s="30"/>
      <c r="S13" s="85"/>
      <c r="T13" s="30"/>
      <c r="U13" s="85"/>
      <c r="V13" s="30"/>
      <c r="W13" s="85"/>
      <c r="X13" s="30"/>
      <c r="Y13" s="67"/>
    </row>
    <row r="14" spans="2:25" x14ac:dyDescent="0.25">
      <c r="B14" s="65"/>
      <c r="Y14" s="67"/>
    </row>
    <row r="15" spans="2:25" x14ac:dyDescent="0.25">
      <c r="B15" s="65"/>
      <c r="Y15" s="67"/>
    </row>
    <row r="16" spans="2:25" x14ac:dyDescent="0.25">
      <c r="B16" s="65"/>
      <c r="Y16" s="67"/>
    </row>
    <row r="17" spans="2:25" x14ac:dyDescent="0.25">
      <c r="B17" s="65"/>
      <c r="C17" s="75"/>
      <c r="D17" s="75" t="s">
        <v>161</v>
      </c>
      <c r="Y17" s="67"/>
    </row>
    <row r="18" spans="2:25" x14ac:dyDescent="0.25">
      <c r="B18" s="65"/>
      <c r="Y18" s="67"/>
    </row>
    <row r="19" spans="2:25" x14ac:dyDescent="0.25">
      <c r="B19" s="65"/>
      <c r="Y19" s="67"/>
    </row>
    <row r="20" spans="2:25" x14ac:dyDescent="0.25">
      <c r="B20" s="65"/>
      <c r="Y20" s="67"/>
    </row>
    <row r="21" spans="2:25" x14ac:dyDescent="0.25">
      <c r="B21" s="65"/>
      <c r="Y21" s="67"/>
    </row>
    <row r="22" spans="2:25" x14ac:dyDescent="0.25">
      <c r="B22" s="65"/>
      <c r="Y22" s="67"/>
    </row>
    <row r="23" spans="2:25" x14ac:dyDescent="0.25">
      <c r="B23" s="65"/>
      <c r="Y23" s="67"/>
    </row>
    <row r="24" spans="2:25" x14ac:dyDescent="0.25">
      <c r="B24" s="65"/>
      <c r="Y24" s="67"/>
    </row>
    <row r="25" spans="2:25" x14ac:dyDescent="0.25">
      <c r="B25" s="65"/>
      <c r="Y25" s="67"/>
    </row>
    <row r="26" spans="2:25" x14ac:dyDescent="0.25">
      <c r="B26" s="65"/>
      <c r="Y26" s="67"/>
    </row>
    <row r="27" spans="2:25" x14ac:dyDescent="0.25">
      <c r="B27" s="65"/>
      <c r="Y27" s="67"/>
    </row>
    <row r="28" spans="2:25" x14ac:dyDescent="0.25">
      <c r="B28" s="65"/>
      <c r="Y28" s="67"/>
    </row>
    <row r="29" spans="2:25" x14ac:dyDescent="0.25">
      <c r="B29" s="65"/>
      <c r="Y29" s="67"/>
    </row>
    <row r="30" spans="2:25" x14ac:dyDescent="0.25">
      <c r="B30" s="65"/>
      <c r="Y30" s="67"/>
    </row>
    <row r="31" spans="2:25" x14ac:dyDescent="0.25">
      <c r="B31" s="65"/>
      <c r="Y31" s="67"/>
    </row>
    <row r="32" spans="2:25" x14ac:dyDescent="0.25">
      <c r="B32" s="65"/>
      <c r="Y32" s="67"/>
    </row>
    <row r="33" spans="2:25" x14ac:dyDescent="0.25">
      <c r="B33" s="65"/>
      <c r="Y33" s="67"/>
    </row>
    <row r="34" spans="2:25" x14ac:dyDescent="0.25">
      <c r="B34" s="65"/>
      <c r="Y34" s="67"/>
    </row>
    <row r="35" spans="2:25" x14ac:dyDescent="0.25">
      <c r="B35" s="65"/>
      <c r="Y35" s="67"/>
    </row>
    <row r="36" spans="2:25" x14ac:dyDescent="0.25">
      <c r="B36" s="65"/>
      <c r="Y36" s="67"/>
    </row>
    <row r="37" spans="2:25" x14ac:dyDescent="0.25">
      <c r="B37" s="65"/>
      <c r="Y37" s="67"/>
    </row>
    <row r="38" spans="2:25" x14ac:dyDescent="0.25">
      <c r="B38" s="65"/>
      <c r="Y38" s="67"/>
    </row>
    <row r="39" spans="2:25" x14ac:dyDescent="0.25">
      <c r="B39" s="65"/>
      <c r="Y39" s="67"/>
    </row>
    <row r="40" spans="2:25" x14ac:dyDescent="0.25">
      <c r="B40" s="65"/>
      <c r="Y40" s="67"/>
    </row>
    <row r="41" spans="2:25" x14ac:dyDescent="0.25">
      <c r="B41" s="65"/>
      <c r="Y41" s="67"/>
    </row>
    <row r="42" spans="2:25" x14ac:dyDescent="0.25">
      <c r="B42" s="65"/>
      <c r="Y42" s="67"/>
    </row>
    <row r="43" spans="2:25" x14ac:dyDescent="0.25">
      <c r="B43" s="65"/>
      <c r="Y43" s="67"/>
    </row>
    <row r="44" spans="2:25" x14ac:dyDescent="0.25">
      <c r="B44" s="65"/>
      <c r="Y44" s="67"/>
    </row>
    <row r="45" spans="2:25" x14ac:dyDescent="0.25">
      <c r="B45" s="65"/>
      <c r="Y45" s="67"/>
    </row>
    <row r="46" spans="2:25" x14ac:dyDescent="0.25">
      <c r="B46" s="65"/>
      <c r="Y46" s="67"/>
    </row>
    <row r="47" spans="2:25" x14ac:dyDescent="0.25">
      <c r="B47" s="65"/>
      <c r="Y47" s="67"/>
    </row>
    <row r="48" spans="2:25" x14ac:dyDescent="0.25">
      <c r="B48" s="65"/>
      <c r="Y48" s="67"/>
    </row>
    <row r="49" spans="2:25" x14ac:dyDescent="0.25">
      <c r="B49" s="65"/>
      <c r="Y49" s="67"/>
    </row>
    <row r="50" spans="2:25" x14ac:dyDescent="0.25">
      <c r="B50" s="65"/>
      <c r="Y50" s="67"/>
    </row>
    <row r="51" spans="2:25" x14ac:dyDescent="0.25">
      <c r="B51" s="65"/>
      <c r="Y51" s="67"/>
    </row>
    <row r="52" spans="2:25" x14ac:dyDescent="0.25">
      <c r="B52" s="65"/>
      <c r="Y52" s="67"/>
    </row>
    <row r="53" spans="2:25" x14ac:dyDescent="0.25">
      <c r="B53" s="65"/>
      <c r="Y53" s="67"/>
    </row>
    <row r="54" spans="2:25" x14ac:dyDescent="0.25">
      <c r="B54" s="65"/>
      <c r="Y54" s="67"/>
    </row>
    <row r="55" spans="2:25" ht="13.8" thickBot="1" x14ac:dyDescent="0.3">
      <c r="B55" s="68"/>
      <c r="C55" s="69"/>
      <c r="D55" s="69"/>
      <c r="E55" s="69"/>
      <c r="F55" s="69"/>
      <c r="G55" s="69"/>
      <c r="H55" s="69"/>
      <c r="I55" s="69"/>
      <c r="J55" s="69"/>
      <c r="K55" s="69"/>
      <c r="L55" s="69"/>
      <c r="M55" s="69"/>
      <c r="N55" s="69"/>
      <c r="O55" s="69"/>
      <c r="P55" s="69"/>
      <c r="Q55" s="69"/>
      <c r="R55" s="69"/>
      <c r="S55" s="69"/>
      <c r="T55" s="69"/>
      <c r="U55" s="69"/>
      <c r="V55" s="69"/>
      <c r="W55" s="69"/>
      <c r="X55" s="69"/>
      <c r="Y55" s="70"/>
    </row>
    <row r="57" spans="2:25" ht="13.8" thickBot="1" x14ac:dyDescent="0.3"/>
    <row r="58" spans="2:25" x14ac:dyDescent="0.25">
      <c r="B58" s="72"/>
      <c r="C58" s="63"/>
      <c r="D58" s="63"/>
      <c r="E58" s="63"/>
      <c r="F58" s="63"/>
      <c r="G58" s="63"/>
      <c r="H58" s="63"/>
      <c r="I58" s="63"/>
      <c r="J58" s="63"/>
      <c r="K58" s="63"/>
      <c r="L58" s="63"/>
      <c r="M58" s="63"/>
      <c r="N58" s="63"/>
      <c r="O58" s="63"/>
      <c r="P58" s="63"/>
      <c r="Q58" s="63"/>
      <c r="R58" s="63"/>
      <c r="S58" s="63"/>
      <c r="T58" s="63"/>
      <c r="U58" s="63"/>
      <c r="V58" s="63"/>
      <c r="W58" s="63"/>
      <c r="X58" s="63"/>
      <c r="Y58" s="64"/>
    </row>
    <row r="59" spans="2:25" x14ac:dyDescent="0.25">
      <c r="B59" s="65"/>
      <c r="C59" s="73" t="s">
        <v>162</v>
      </c>
      <c r="Y59" s="67"/>
    </row>
    <row r="60" spans="2:25" ht="13.8" thickBot="1" x14ac:dyDescent="0.3">
      <c r="B60" s="65"/>
      <c r="Y60" s="67"/>
    </row>
    <row r="61" spans="2:25" ht="27" customHeight="1" thickBot="1" x14ac:dyDescent="0.3">
      <c r="B61" s="65"/>
      <c r="D61" s="307" t="s">
        <v>163</v>
      </c>
      <c r="E61" s="308"/>
      <c r="F61" s="308"/>
      <c r="G61" s="313" t="s">
        <v>154</v>
      </c>
      <c r="H61" s="314"/>
      <c r="K61" s="307" t="s">
        <v>164</v>
      </c>
      <c r="L61" s="308"/>
      <c r="M61" s="323"/>
      <c r="N61" s="313" t="s">
        <v>154</v>
      </c>
      <c r="O61" s="314"/>
      <c r="Y61" s="67"/>
    </row>
    <row r="62" spans="2:25" ht="13.8" thickBot="1" x14ac:dyDescent="0.3">
      <c r="B62" s="65"/>
      <c r="D62" s="38" t="s">
        <v>165</v>
      </c>
      <c r="E62" s="39" t="s">
        <v>166</v>
      </c>
      <c r="F62" s="40"/>
      <c r="G62" s="34" t="s">
        <v>156</v>
      </c>
      <c r="H62" s="35" t="s">
        <v>157</v>
      </c>
      <c r="K62" s="38" t="s">
        <v>165</v>
      </c>
      <c r="L62" s="308" t="s">
        <v>166</v>
      </c>
      <c r="M62" s="323"/>
      <c r="N62" s="34" t="s">
        <v>156</v>
      </c>
      <c r="O62" s="35" t="s">
        <v>157</v>
      </c>
      <c r="Y62" s="67"/>
    </row>
    <row r="63" spans="2:25" x14ac:dyDescent="0.25">
      <c r="B63" s="65"/>
      <c r="D63" s="41">
        <v>1</v>
      </c>
      <c r="E63" s="309" t="s">
        <v>167</v>
      </c>
      <c r="F63" s="310"/>
      <c r="G63" s="37">
        <f>COUNTIF('Risk Register'!$F$8:$F$135,'Risk Charts'!D63)</f>
        <v>0</v>
      </c>
      <c r="H63" s="28">
        <f>G63/$G$68</f>
        <v>0</v>
      </c>
      <c r="K63" s="41">
        <v>1</v>
      </c>
      <c r="L63" s="42" t="s">
        <v>168</v>
      </c>
      <c r="M63" s="43"/>
      <c r="N63" s="37">
        <f>COUNTIF('Risk Register'!$G$8:$G$135,'Risk Charts'!K63)</f>
        <v>0</v>
      </c>
      <c r="O63" s="28">
        <f>N63/$G$68</f>
        <v>0</v>
      </c>
      <c r="Y63" s="67"/>
    </row>
    <row r="64" spans="2:25" x14ac:dyDescent="0.25">
      <c r="B64" s="65"/>
      <c r="D64" s="44">
        <v>2</v>
      </c>
      <c r="E64" s="303" t="s">
        <v>169</v>
      </c>
      <c r="F64" s="304"/>
      <c r="G64" s="36">
        <f>COUNTIF('Risk Register'!$F$8:$F$135,'Risk Charts'!D64)</f>
        <v>0</v>
      </c>
      <c r="H64" s="29">
        <f>G64/$G$68</f>
        <v>0</v>
      </c>
      <c r="K64" s="44">
        <v>2</v>
      </c>
      <c r="L64" s="45" t="s">
        <v>170</v>
      </c>
      <c r="M64" s="46"/>
      <c r="N64" s="36">
        <f>COUNTIF('Risk Register'!$G$8:$G$135,'Risk Charts'!K64)</f>
        <v>2</v>
      </c>
      <c r="O64" s="29">
        <f>N64/$G$68</f>
        <v>0.2</v>
      </c>
      <c r="Y64" s="67"/>
    </row>
    <row r="65" spans="2:25" x14ac:dyDescent="0.25">
      <c r="B65" s="65"/>
      <c r="D65" s="87">
        <v>3</v>
      </c>
      <c r="E65" s="305" t="s">
        <v>171</v>
      </c>
      <c r="F65" s="306"/>
      <c r="G65" s="36">
        <f>COUNTIF('Risk Register'!$F$8:$F$135,'Risk Charts'!D65)</f>
        <v>1</v>
      </c>
      <c r="H65" s="29">
        <f>G65/$G$68</f>
        <v>0.1</v>
      </c>
      <c r="K65" s="87">
        <v>3</v>
      </c>
      <c r="L65" s="50" t="s">
        <v>172</v>
      </c>
      <c r="M65" s="51"/>
      <c r="N65" s="36">
        <f>COUNTIF('Risk Register'!$G$8:$G$135,'Risk Charts'!K65)</f>
        <v>3</v>
      </c>
      <c r="O65" s="29">
        <f>N65/$G$68</f>
        <v>0.3</v>
      </c>
      <c r="Y65" s="67"/>
    </row>
    <row r="66" spans="2:25" x14ac:dyDescent="0.25">
      <c r="B66" s="65"/>
      <c r="D66" s="47">
        <v>4</v>
      </c>
      <c r="E66" s="311" t="s">
        <v>173</v>
      </c>
      <c r="F66" s="312"/>
      <c r="G66" s="36">
        <f>COUNTIF('Risk Register'!$F$8:$F$135,'Risk Charts'!D66)</f>
        <v>6</v>
      </c>
      <c r="H66" s="29">
        <f>G66/$G$68</f>
        <v>0.6</v>
      </c>
      <c r="K66" s="47">
        <v>4</v>
      </c>
      <c r="L66" s="48" t="s">
        <v>174</v>
      </c>
      <c r="M66" s="49"/>
      <c r="N66" s="36">
        <f>COUNTIF('Risk Register'!$G$8:$G$135,'Risk Charts'!K66)</f>
        <v>2</v>
      </c>
      <c r="O66" s="29">
        <f>N66/$G$68</f>
        <v>0.2</v>
      </c>
      <c r="Y66" s="67"/>
    </row>
    <row r="67" spans="2:25" ht="13.8" thickBot="1" x14ac:dyDescent="0.3">
      <c r="B67" s="65"/>
      <c r="D67" s="52">
        <v>5</v>
      </c>
      <c r="E67" s="299" t="s">
        <v>175</v>
      </c>
      <c r="F67" s="300"/>
      <c r="G67" s="36">
        <f>COUNTIF('Risk Register'!$F$8:$F$135,'Risk Charts'!D67)</f>
        <v>3</v>
      </c>
      <c r="H67" s="29">
        <f>G67/$G$68</f>
        <v>0.3</v>
      </c>
      <c r="K67" s="52">
        <v>5</v>
      </c>
      <c r="L67" s="53" t="s">
        <v>176</v>
      </c>
      <c r="M67" s="54"/>
      <c r="N67" s="36">
        <f>COUNTIF('Risk Register'!$G$8:$G$135,'Risk Charts'!K67)</f>
        <v>3</v>
      </c>
      <c r="O67" s="29">
        <f>N67/$G$68</f>
        <v>0.3</v>
      </c>
      <c r="Y67" s="67"/>
    </row>
    <row r="68" spans="2:25" ht="13.8" thickBot="1" x14ac:dyDescent="0.3">
      <c r="B68" s="65"/>
      <c r="D68" s="301" t="s">
        <v>154</v>
      </c>
      <c r="E68" s="302"/>
      <c r="F68" s="302"/>
      <c r="G68" s="85">
        <f>SUM(G63:G67)</f>
        <v>10</v>
      </c>
      <c r="H68" s="30">
        <f>SUM(H63:H67)</f>
        <v>1</v>
      </c>
      <c r="K68" s="296" t="s">
        <v>154</v>
      </c>
      <c r="L68" s="297"/>
      <c r="M68" s="298"/>
      <c r="N68" s="85">
        <f>SUM(N63:N67)</f>
        <v>10</v>
      </c>
      <c r="O68" s="30">
        <f>SUM(O63:O67)</f>
        <v>1</v>
      </c>
      <c r="Y68" s="67"/>
    </row>
    <row r="69" spans="2:25" x14ac:dyDescent="0.25">
      <c r="B69" s="65"/>
      <c r="Y69" s="67"/>
    </row>
    <row r="70" spans="2:25" x14ac:dyDescent="0.25">
      <c r="B70" s="65"/>
      <c r="Y70" s="67"/>
    </row>
    <row r="71" spans="2:25" x14ac:dyDescent="0.25">
      <c r="B71" s="65"/>
      <c r="Y71" s="67"/>
    </row>
    <row r="72" spans="2:25" x14ac:dyDescent="0.25">
      <c r="B72" s="65"/>
      <c r="Y72" s="67"/>
    </row>
    <row r="73" spans="2:25" x14ac:dyDescent="0.25">
      <c r="B73" s="65"/>
      <c r="Y73" s="67"/>
    </row>
    <row r="74" spans="2:25" x14ac:dyDescent="0.25">
      <c r="B74" s="65"/>
      <c r="Y74" s="67"/>
    </row>
    <row r="75" spans="2:25" x14ac:dyDescent="0.25">
      <c r="B75" s="65"/>
      <c r="Y75" s="67"/>
    </row>
    <row r="76" spans="2:25" x14ac:dyDescent="0.25">
      <c r="B76" s="65"/>
      <c r="Y76" s="67"/>
    </row>
    <row r="77" spans="2:25" x14ac:dyDescent="0.25">
      <c r="B77" s="65"/>
      <c r="Y77" s="67"/>
    </row>
    <row r="78" spans="2:25" x14ac:dyDescent="0.25">
      <c r="B78" s="65"/>
      <c r="Y78" s="67"/>
    </row>
    <row r="79" spans="2:25" x14ac:dyDescent="0.25">
      <c r="B79" s="65"/>
      <c r="Y79" s="67"/>
    </row>
    <row r="80" spans="2:25" x14ac:dyDescent="0.25">
      <c r="B80" s="65"/>
      <c r="Y80" s="67"/>
    </row>
    <row r="81" spans="2:25" x14ac:dyDescent="0.25">
      <c r="B81" s="65"/>
      <c r="Y81" s="67"/>
    </row>
    <row r="82" spans="2:25" x14ac:dyDescent="0.25">
      <c r="B82" s="65"/>
      <c r="Y82" s="67"/>
    </row>
    <row r="83" spans="2:25" x14ac:dyDescent="0.25">
      <c r="B83" s="65"/>
      <c r="Y83" s="67"/>
    </row>
    <row r="84" spans="2:25" x14ac:dyDescent="0.25">
      <c r="B84" s="65"/>
      <c r="Y84" s="67"/>
    </row>
    <row r="85" spans="2:25" x14ac:dyDescent="0.25">
      <c r="B85" s="65"/>
      <c r="Y85" s="67"/>
    </row>
    <row r="86" spans="2:25" x14ac:dyDescent="0.25">
      <c r="B86" s="65"/>
      <c r="Y86" s="67"/>
    </row>
    <row r="87" spans="2:25" x14ac:dyDescent="0.25">
      <c r="B87" s="65"/>
      <c r="Y87" s="67"/>
    </row>
    <row r="88" spans="2:25" x14ac:dyDescent="0.25">
      <c r="B88" s="65"/>
      <c r="Y88" s="67"/>
    </row>
    <row r="89" spans="2:25" ht="13.8" thickBot="1" x14ac:dyDescent="0.3">
      <c r="B89" s="68"/>
      <c r="C89" s="69"/>
      <c r="D89" s="69"/>
      <c r="E89" s="69"/>
      <c r="F89" s="69"/>
      <c r="G89" s="69"/>
      <c r="H89" s="69"/>
      <c r="I89" s="69"/>
      <c r="J89" s="69"/>
      <c r="K89" s="69"/>
      <c r="L89" s="69"/>
      <c r="M89" s="69"/>
      <c r="N89" s="69"/>
      <c r="O89" s="69"/>
      <c r="P89" s="69"/>
      <c r="Q89" s="69"/>
      <c r="R89" s="69"/>
      <c r="S89" s="69"/>
      <c r="T89" s="69"/>
      <c r="U89" s="69"/>
      <c r="V89" s="69"/>
      <c r="W89" s="69"/>
      <c r="X89" s="69"/>
      <c r="Y89" s="70"/>
    </row>
    <row r="90" spans="2:25" ht="13.8" thickBot="1" x14ac:dyDescent="0.3"/>
    <row r="91" spans="2:25" x14ac:dyDescent="0.25">
      <c r="B91" s="72"/>
      <c r="C91" s="63"/>
      <c r="D91" s="63"/>
      <c r="E91" s="63"/>
      <c r="F91" s="63"/>
      <c r="G91" s="63"/>
      <c r="H91" s="63"/>
      <c r="I91" s="63"/>
      <c r="J91" s="63"/>
      <c r="K91" s="63"/>
      <c r="L91" s="63"/>
      <c r="M91" s="63"/>
      <c r="N91" s="63"/>
      <c r="O91" s="63"/>
      <c r="P91" s="63"/>
      <c r="Q91" s="63"/>
      <c r="R91" s="63"/>
      <c r="S91" s="63"/>
      <c r="T91" s="63"/>
      <c r="U91" s="63"/>
      <c r="V91" s="63"/>
      <c r="W91" s="63"/>
      <c r="X91" s="63"/>
      <c r="Y91" s="64"/>
    </row>
    <row r="92" spans="2:25" x14ac:dyDescent="0.25">
      <c r="B92" s="65"/>
      <c r="C92" s="73" t="s">
        <v>177</v>
      </c>
      <c r="Y92" s="67"/>
    </row>
    <row r="93" spans="2:25" ht="13.8" thickBot="1" x14ac:dyDescent="0.3">
      <c r="B93" s="65"/>
      <c r="Y93" s="67"/>
    </row>
    <row r="94" spans="2:25" ht="13.8" thickBot="1" x14ac:dyDescent="0.3">
      <c r="B94" s="65"/>
      <c r="D94" s="307" t="s">
        <v>178</v>
      </c>
      <c r="E94" s="308"/>
      <c r="F94" s="308"/>
      <c r="G94" s="313" t="s">
        <v>154</v>
      </c>
      <c r="H94" s="314"/>
      <c r="Y94" s="67"/>
    </row>
    <row r="95" spans="2:25" ht="13.8" thickBot="1" x14ac:dyDescent="0.3">
      <c r="B95" s="65"/>
      <c r="D95" s="38" t="s">
        <v>165</v>
      </c>
      <c r="E95" s="39" t="s">
        <v>166</v>
      </c>
      <c r="F95" s="40"/>
      <c r="G95" s="34" t="s">
        <v>156</v>
      </c>
      <c r="H95" s="35" t="s">
        <v>157</v>
      </c>
      <c r="Y95" s="67"/>
    </row>
    <row r="96" spans="2:25" x14ac:dyDescent="0.25">
      <c r="B96" s="65"/>
      <c r="D96" s="41" t="s">
        <v>179</v>
      </c>
      <c r="E96" s="309" t="s">
        <v>180</v>
      </c>
      <c r="F96" s="310"/>
      <c r="G96" s="37" t="e">
        <f>COUNTIF('Risk Register'!#REF!,'Risk Charts'!D96)</f>
        <v>#REF!</v>
      </c>
      <c r="H96" s="28" t="e">
        <f>G96/$G$68</f>
        <v>#REF!</v>
      </c>
      <c r="Y96" s="67"/>
    </row>
    <row r="97" spans="2:25" x14ac:dyDescent="0.25">
      <c r="B97" s="65"/>
      <c r="D97" s="87" t="s">
        <v>181</v>
      </c>
      <c r="E97" s="305" t="s">
        <v>182</v>
      </c>
      <c r="F97" s="306"/>
      <c r="G97" s="36" t="e">
        <f>COUNTIF('Risk Register'!#REF!,'Risk Charts'!D97)</f>
        <v>#REF!</v>
      </c>
      <c r="H97" s="29" t="e">
        <f>G97/$G$68</f>
        <v>#REF!</v>
      </c>
      <c r="Y97" s="67"/>
    </row>
    <row r="98" spans="2:25" ht="13.8" thickBot="1" x14ac:dyDescent="0.3">
      <c r="B98" s="65"/>
      <c r="D98" s="52" t="s">
        <v>183</v>
      </c>
      <c r="E98" s="299" t="s">
        <v>184</v>
      </c>
      <c r="F98" s="300"/>
      <c r="G98" s="36" t="e">
        <f>COUNTIF('Risk Register'!#REF!,'Risk Charts'!D98)</f>
        <v>#REF!</v>
      </c>
      <c r="H98" s="29" t="e">
        <f>G98/$G$68</f>
        <v>#REF!</v>
      </c>
      <c r="Y98" s="67"/>
    </row>
    <row r="99" spans="2:25" ht="13.8" thickBot="1" x14ac:dyDescent="0.3">
      <c r="B99" s="65"/>
      <c r="D99" s="296" t="s">
        <v>185</v>
      </c>
      <c r="E99" s="297"/>
      <c r="F99" s="297"/>
      <c r="G99" s="85" t="e">
        <f>SUM(G96:G98)</f>
        <v>#REF!</v>
      </c>
      <c r="H99" s="30" t="e">
        <f>SUM(H96:H98)</f>
        <v>#REF!</v>
      </c>
      <c r="Y99" s="67"/>
    </row>
    <row r="100" spans="2:25" ht="13.8" thickBot="1" x14ac:dyDescent="0.3">
      <c r="B100" s="65"/>
      <c r="D100" s="307" t="s">
        <v>186</v>
      </c>
      <c r="E100" s="308"/>
      <c r="F100" s="308"/>
      <c r="G100" s="23" t="e">
        <f>COUNTIF('Risk Register'!#REF!,"NA")</f>
        <v>#REF!</v>
      </c>
      <c r="H100" s="26" t="e">
        <f>G100/($G$99+$G$100)</f>
        <v>#REF!</v>
      </c>
      <c r="Y100" s="67"/>
    </row>
    <row r="101" spans="2:25" ht="13.8" thickBot="1" x14ac:dyDescent="0.3">
      <c r="B101" s="65"/>
      <c r="D101" s="296" t="s">
        <v>154</v>
      </c>
      <c r="E101" s="297"/>
      <c r="F101" s="297"/>
      <c r="G101" s="85" t="e">
        <f>SUM(G99:G100)</f>
        <v>#REF!</v>
      </c>
      <c r="H101" s="74"/>
      <c r="Y101" s="67"/>
    </row>
    <row r="102" spans="2:25" x14ac:dyDescent="0.25">
      <c r="B102" s="65"/>
      <c r="Y102" s="67"/>
    </row>
    <row r="103" spans="2:25" x14ac:dyDescent="0.25">
      <c r="B103" s="65"/>
      <c r="D103" s="75" t="s">
        <v>187</v>
      </c>
      <c r="Y103" s="67"/>
    </row>
    <row r="104" spans="2:25" x14ac:dyDescent="0.25">
      <c r="B104" s="65"/>
      <c r="Y104" s="67"/>
    </row>
    <row r="105" spans="2:25" x14ac:dyDescent="0.25">
      <c r="B105" s="65"/>
      <c r="Y105" s="67"/>
    </row>
    <row r="106" spans="2:25" x14ac:dyDescent="0.25">
      <c r="B106" s="65"/>
      <c r="Y106" s="67"/>
    </row>
    <row r="107" spans="2:25" x14ac:dyDescent="0.25">
      <c r="B107" s="65"/>
      <c r="Y107" s="67"/>
    </row>
    <row r="108" spans="2:25" x14ac:dyDescent="0.25">
      <c r="B108" s="65"/>
      <c r="Y108" s="67"/>
    </row>
    <row r="109" spans="2:25" x14ac:dyDescent="0.25">
      <c r="B109" s="65"/>
      <c r="Y109" s="67"/>
    </row>
    <row r="110" spans="2:25" x14ac:dyDescent="0.25">
      <c r="B110" s="65"/>
      <c r="Y110" s="67"/>
    </row>
    <row r="111" spans="2:25" x14ac:dyDescent="0.25">
      <c r="B111" s="65"/>
      <c r="Y111" s="67"/>
    </row>
    <row r="112" spans="2:25" x14ac:dyDescent="0.25">
      <c r="B112" s="65"/>
      <c r="Y112" s="67"/>
    </row>
    <row r="113" spans="2:25" x14ac:dyDescent="0.25">
      <c r="B113" s="65"/>
      <c r="Y113" s="67"/>
    </row>
    <row r="114" spans="2:25" x14ac:dyDescent="0.25">
      <c r="B114" s="65"/>
      <c r="Y114" s="67"/>
    </row>
    <row r="115" spans="2:25" x14ac:dyDescent="0.25">
      <c r="B115" s="65"/>
      <c r="Y115" s="67"/>
    </row>
    <row r="116" spans="2:25" x14ac:dyDescent="0.25">
      <c r="B116" s="65"/>
      <c r="Y116" s="67"/>
    </row>
    <row r="117" spans="2:25" x14ac:dyDescent="0.25">
      <c r="B117" s="65"/>
      <c r="Y117" s="67"/>
    </row>
    <row r="118" spans="2:25" x14ac:dyDescent="0.25">
      <c r="B118" s="65"/>
      <c r="Y118" s="67"/>
    </row>
    <row r="119" spans="2:25" x14ac:dyDescent="0.25">
      <c r="B119" s="65"/>
      <c r="Y119" s="67"/>
    </row>
    <row r="120" spans="2:25" x14ac:dyDescent="0.25">
      <c r="B120" s="65"/>
      <c r="Y120" s="67"/>
    </row>
    <row r="121" spans="2:25" x14ac:dyDescent="0.25">
      <c r="B121" s="65"/>
      <c r="Y121" s="67"/>
    </row>
    <row r="122" spans="2:25" x14ac:dyDescent="0.25">
      <c r="B122" s="65"/>
      <c r="Y122" s="67"/>
    </row>
    <row r="123" spans="2:25" ht="13.8" thickBot="1" x14ac:dyDescent="0.3">
      <c r="B123" s="68"/>
      <c r="C123" s="69"/>
      <c r="D123" s="69"/>
      <c r="E123" s="69"/>
      <c r="F123" s="69"/>
      <c r="G123" s="69"/>
      <c r="H123" s="69"/>
      <c r="I123" s="69"/>
      <c r="J123" s="69"/>
      <c r="K123" s="69"/>
      <c r="L123" s="69"/>
      <c r="M123" s="69"/>
      <c r="N123" s="69"/>
      <c r="O123" s="69"/>
      <c r="P123" s="69"/>
      <c r="Q123" s="69"/>
      <c r="R123" s="69"/>
      <c r="S123" s="69"/>
      <c r="T123" s="69"/>
      <c r="U123" s="69"/>
      <c r="V123" s="69"/>
      <c r="W123" s="69"/>
      <c r="X123" s="69"/>
      <c r="Y123" s="70"/>
    </row>
  </sheetData>
  <mergeCells count="37">
    <mergeCell ref="E63:F63"/>
    <mergeCell ref="D61:F61"/>
    <mergeCell ref="G94:H94"/>
    <mergeCell ref="W8:X8"/>
    <mergeCell ref="D13:F13"/>
    <mergeCell ref="D8:F8"/>
    <mergeCell ref="I8:J8"/>
    <mergeCell ref="K8:L8"/>
    <mergeCell ref="S8:T8"/>
    <mergeCell ref="U8:V8"/>
    <mergeCell ref="Q8:R8"/>
    <mergeCell ref="M8:N8"/>
    <mergeCell ref="N61:O61"/>
    <mergeCell ref="L62:M62"/>
    <mergeCell ref="G8:H8"/>
    <mergeCell ref="K61:M61"/>
    <mergeCell ref="G61:H61"/>
    <mergeCell ref="D1:H1"/>
    <mergeCell ref="D9:F9"/>
    <mergeCell ref="D10:F10"/>
    <mergeCell ref="D11:F11"/>
    <mergeCell ref="D12:F12"/>
    <mergeCell ref="B2:R2"/>
    <mergeCell ref="O8:P8"/>
    <mergeCell ref="K68:M68"/>
    <mergeCell ref="D101:F101"/>
    <mergeCell ref="E67:F67"/>
    <mergeCell ref="D68:F68"/>
    <mergeCell ref="E64:F64"/>
    <mergeCell ref="E65:F65"/>
    <mergeCell ref="E98:F98"/>
    <mergeCell ref="D94:F94"/>
    <mergeCell ref="D100:F100"/>
    <mergeCell ref="D99:F99"/>
    <mergeCell ref="E97:F97"/>
    <mergeCell ref="E96:F96"/>
    <mergeCell ref="E66:F66"/>
  </mergeCells>
  <pageMargins left="0.7" right="0.7" top="0.75" bottom="0.75" header="0.3" footer="0.3"/>
  <pageSetup paperSize="5" scale="73" fitToHeight="0" orientation="landscape"/>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0" tint="-0.14999847407452621"/>
    <pageSetUpPr fitToPage="1"/>
  </sheetPr>
  <dimension ref="A1:IT52"/>
  <sheetViews>
    <sheetView zoomScale="90" zoomScaleNormal="90" workbookViewId="0">
      <selection activeCell="G18" sqref="G18"/>
    </sheetView>
  </sheetViews>
  <sheetFormatPr defaultColWidth="9.109375" defaultRowHeight="13.2" x14ac:dyDescent="0.25"/>
  <cols>
    <col min="1" max="1" width="1.5546875" style="31" customWidth="1"/>
    <col min="2" max="2" width="6.44140625" style="31" customWidth="1"/>
    <col min="3" max="3" width="11.109375" style="31" customWidth="1"/>
    <col min="4" max="4" width="27.5546875" style="31" customWidth="1"/>
    <col min="5" max="5" width="42.88671875" style="31" customWidth="1"/>
    <col min="6" max="6" width="28.5546875" style="31" customWidth="1"/>
    <col min="7" max="7" width="26.109375" style="31" customWidth="1"/>
    <col min="8" max="8" width="28.44140625" style="31" customWidth="1"/>
    <col min="9" max="9" width="26.109375" style="31" customWidth="1"/>
    <col min="10" max="16" width="18.5546875" style="31" customWidth="1"/>
    <col min="17" max="17" width="23.44140625" style="31" customWidth="1"/>
    <col min="18" max="18" width="18.5546875" style="31" customWidth="1"/>
    <col min="19" max="19" width="29.44140625" style="31" customWidth="1"/>
    <col min="20" max="20" width="18.5546875" style="31" customWidth="1"/>
    <col min="21" max="21" width="30.44140625" style="31" bestFit="1" customWidth="1"/>
    <col min="22" max="22" width="9.109375" style="31"/>
    <col min="23" max="23" width="22.44140625" style="31" customWidth="1"/>
    <col min="24" max="24" width="18.44140625" style="31" customWidth="1"/>
    <col min="25" max="25" width="15" style="31" bestFit="1" customWidth="1"/>
    <col min="26" max="16384" width="9.109375" style="31"/>
  </cols>
  <sheetData>
    <row r="1" spans="2:12" ht="5.25" customHeight="1" x14ac:dyDescent="0.25">
      <c r="B1" s="92"/>
      <c r="C1" s="92"/>
      <c r="D1" s="92"/>
      <c r="E1" s="92"/>
      <c r="F1" s="92"/>
    </row>
    <row r="2" spans="2:12" ht="33" x14ac:dyDescent="0.6">
      <c r="B2" s="91"/>
      <c r="C2" s="91" t="s">
        <v>188</v>
      </c>
      <c r="D2" s="152"/>
      <c r="E2" s="91"/>
      <c r="F2" s="91"/>
      <c r="G2" s="91"/>
      <c r="H2" s="91"/>
      <c r="I2" s="32"/>
      <c r="J2" s="32"/>
      <c r="K2" s="32"/>
      <c r="L2" s="32"/>
    </row>
    <row r="3" spans="2:12" ht="21" x14ac:dyDescent="0.4">
      <c r="B3" s="91"/>
      <c r="C3" s="91"/>
      <c r="D3" s="91"/>
      <c r="E3" s="91"/>
      <c r="F3" s="91"/>
      <c r="G3" s="91"/>
      <c r="H3" s="91"/>
      <c r="I3" s="32"/>
      <c r="J3" s="32"/>
      <c r="K3" s="32"/>
      <c r="L3" s="32"/>
    </row>
    <row r="4" spans="2:12" ht="21" x14ac:dyDescent="0.4">
      <c r="B4" s="91"/>
      <c r="C4" s="328" t="s">
        <v>189</v>
      </c>
      <c r="D4" s="329"/>
      <c r="E4" s="91"/>
      <c r="F4" s="91"/>
      <c r="G4" s="91"/>
      <c r="H4" s="91"/>
      <c r="I4" s="32"/>
      <c r="J4" s="32"/>
      <c r="K4" s="32"/>
      <c r="L4" s="32"/>
    </row>
    <row r="5" spans="2:12" ht="12.75" customHeight="1" thickBot="1" x14ac:dyDescent="0.3">
      <c r="B5" s="11"/>
      <c r="C5" s="12"/>
      <c r="D5" s="12"/>
      <c r="E5" s="12"/>
      <c r="F5" s="32"/>
      <c r="G5" s="32"/>
    </row>
    <row r="6" spans="2:12" ht="12.75" customHeight="1" x14ac:dyDescent="0.25">
      <c r="B6" s="11"/>
      <c r="C6" s="136" t="s">
        <v>190</v>
      </c>
      <c r="D6" s="137" t="s">
        <v>191</v>
      </c>
      <c r="E6" s="137" t="s">
        <v>192</v>
      </c>
      <c r="F6" s="138" t="s">
        <v>193</v>
      </c>
      <c r="G6" s="32"/>
    </row>
    <row r="7" spans="2:12" x14ac:dyDescent="0.25">
      <c r="C7" s="94">
        <v>1</v>
      </c>
      <c r="D7" s="57" t="s">
        <v>194</v>
      </c>
      <c r="E7" s="165" t="s">
        <v>195</v>
      </c>
      <c r="F7" s="178" t="s">
        <v>196</v>
      </c>
    </row>
    <row r="8" spans="2:12" x14ac:dyDescent="0.25">
      <c r="B8" s="33"/>
      <c r="C8" s="94">
        <v>2</v>
      </c>
      <c r="D8" s="57" t="s">
        <v>197</v>
      </c>
      <c r="E8" s="165" t="s">
        <v>198</v>
      </c>
      <c r="F8" s="178" t="s">
        <v>160</v>
      </c>
    </row>
    <row r="9" spans="2:12" ht="12.75" customHeight="1" x14ac:dyDescent="0.25">
      <c r="B9" s="33"/>
      <c r="C9" s="94">
        <v>3</v>
      </c>
      <c r="D9" s="57" t="s">
        <v>199</v>
      </c>
      <c r="E9" s="165" t="s">
        <v>200</v>
      </c>
      <c r="F9" s="178" t="s">
        <v>159</v>
      </c>
      <c r="G9" s="56"/>
      <c r="H9" s="56"/>
      <c r="I9" s="56"/>
    </row>
    <row r="10" spans="2:12" x14ac:dyDescent="0.25">
      <c r="B10" s="33"/>
      <c r="C10" s="94">
        <v>4</v>
      </c>
      <c r="D10" s="57" t="s">
        <v>201</v>
      </c>
      <c r="E10" s="165" t="s">
        <v>202</v>
      </c>
      <c r="F10" s="178" t="s">
        <v>158</v>
      </c>
    </row>
    <row r="11" spans="2:12" ht="13.8" thickBot="1" x14ac:dyDescent="0.3">
      <c r="C11" s="95">
        <v>5</v>
      </c>
      <c r="D11" s="58" t="s">
        <v>203</v>
      </c>
      <c r="E11" s="192" t="s">
        <v>204</v>
      </c>
      <c r="F11" s="193" t="s">
        <v>205</v>
      </c>
    </row>
    <row r="13" spans="2:12" x14ac:dyDescent="0.25">
      <c r="I13" s="175"/>
    </row>
    <row r="14" spans="2:12" ht="12.6" customHeight="1" x14ac:dyDescent="0.25">
      <c r="C14" s="328" t="s">
        <v>206</v>
      </c>
      <c r="D14" s="329"/>
      <c r="I14" s="175"/>
    </row>
    <row r="15" spans="2:12" ht="13.8" thickBot="1" x14ac:dyDescent="0.3">
      <c r="I15" s="175"/>
    </row>
    <row r="16" spans="2:12" ht="13.8" thickBot="1" x14ac:dyDescent="0.3">
      <c r="C16" s="139" t="s">
        <v>207</v>
      </c>
      <c r="D16" s="140" t="s">
        <v>208</v>
      </c>
      <c r="E16" s="141" t="s">
        <v>209</v>
      </c>
      <c r="F16" s="145" t="s">
        <v>210</v>
      </c>
      <c r="G16" s="145" t="s">
        <v>211</v>
      </c>
      <c r="I16" s="175"/>
    </row>
    <row r="17" spans="1:253" x14ac:dyDescent="0.25">
      <c r="C17" s="94">
        <v>0</v>
      </c>
      <c r="D17" s="133" t="s">
        <v>128</v>
      </c>
      <c r="E17" s="194" t="s">
        <v>212</v>
      </c>
      <c r="F17" s="176"/>
      <c r="G17" s="177" t="s">
        <v>213</v>
      </c>
      <c r="I17" s="175"/>
    </row>
    <row r="18" spans="1:253" ht="26.4" x14ac:dyDescent="0.25">
      <c r="C18" s="94">
        <v>1</v>
      </c>
      <c r="D18" s="134" t="s">
        <v>214</v>
      </c>
      <c r="E18" s="165" t="s">
        <v>215</v>
      </c>
      <c r="F18" s="178" t="s">
        <v>216</v>
      </c>
      <c r="G18" s="177" t="s">
        <v>213</v>
      </c>
    </row>
    <row r="19" spans="1:253" ht="26.4" x14ac:dyDescent="0.25">
      <c r="C19" s="94">
        <v>2</v>
      </c>
      <c r="D19" s="134" t="s">
        <v>217</v>
      </c>
      <c r="E19" s="57" t="s">
        <v>218</v>
      </c>
      <c r="F19" s="146" t="s">
        <v>219</v>
      </c>
      <c r="G19" s="179" t="s">
        <v>220</v>
      </c>
    </row>
    <row r="20" spans="1:253" ht="26.4" x14ac:dyDescent="0.25">
      <c r="C20" s="94">
        <v>3</v>
      </c>
      <c r="D20" s="134" t="s">
        <v>221</v>
      </c>
      <c r="E20" s="165" t="s">
        <v>222</v>
      </c>
      <c r="F20" s="178" t="s">
        <v>223</v>
      </c>
      <c r="G20" s="179" t="s">
        <v>220</v>
      </c>
    </row>
    <row r="21" spans="1:253" ht="27" thickBot="1" x14ac:dyDescent="0.3">
      <c r="C21" s="95">
        <v>4</v>
      </c>
      <c r="D21" s="135" t="s">
        <v>224</v>
      </c>
      <c r="E21" s="58" t="s">
        <v>225</v>
      </c>
      <c r="F21" s="147" t="s">
        <v>226</v>
      </c>
      <c r="G21" s="180" t="s">
        <v>227</v>
      </c>
    </row>
    <row r="22" spans="1:253" ht="27" thickBot="1" x14ac:dyDescent="0.3">
      <c r="C22" s="142">
        <v>5</v>
      </c>
      <c r="D22" s="143" t="s">
        <v>228</v>
      </c>
      <c r="E22" s="144" t="s">
        <v>229</v>
      </c>
      <c r="F22" s="144" t="s">
        <v>230</v>
      </c>
      <c r="G22" s="180" t="s">
        <v>227</v>
      </c>
    </row>
    <row r="24" spans="1:253" x14ac:dyDescent="0.25">
      <c r="A24" s="56"/>
      <c r="B24" s="33"/>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c r="HK24" s="56"/>
      <c r="HL24" s="56"/>
      <c r="HM24" s="56"/>
      <c r="HN24" s="56"/>
      <c r="HO24" s="56"/>
      <c r="HP24" s="56"/>
      <c r="HQ24" s="56"/>
      <c r="HR24" s="56"/>
      <c r="HS24" s="56"/>
      <c r="HT24" s="56"/>
      <c r="HU24" s="56"/>
      <c r="HV24" s="56"/>
      <c r="HW24" s="56"/>
      <c r="HX24" s="56"/>
      <c r="HY24" s="56"/>
      <c r="HZ24" s="56"/>
      <c r="IA24" s="56"/>
      <c r="IB24" s="56"/>
      <c r="IC24" s="56"/>
      <c r="ID24" s="56"/>
      <c r="IE24" s="56"/>
      <c r="IF24" s="56"/>
      <c r="IG24" s="56"/>
      <c r="IH24" s="56"/>
      <c r="II24" s="56"/>
      <c r="IJ24" s="56"/>
      <c r="IK24" s="56"/>
      <c r="IL24" s="56"/>
      <c r="IM24" s="56"/>
      <c r="IN24" s="56"/>
      <c r="IO24" s="56"/>
      <c r="IP24" s="56"/>
      <c r="IQ24" s="56"/>
      <c r="IR24" s="56"/>
      <c r="IS24" s="56"/>
    </row>
    <row r="25" spans="1:253" ht="13.8" x14ac:dyDescent="0.25">
      <c r="A25" s="56"/>
      <c r="B25" s="56"/>
      <c r="C25" s="328" t="s">
        <v>231</v>
      </c>
      <c r="D25" s="32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c r="IQ25" s="56"/>
      <c r="IR25" s="56"/>
      <c r="IS25" s="56"/>
    </row>
    <row r="26" spans="1:253" ht="14.4" thickBot="1" x14ac:dyDescent="0.3">
      <c r="A26" s="56"/>
      <c r="B26" s="56"/>
      <c r="C26" s="131"/>
      <c r="D26" s="132"/>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c r="IQ26" s="56"/>
      <c r="IR26" s="56"/>
      <c r="IS26" s="56"/>
    </row>
    <row r="27" spans="1:253" ht="26.4" x14ac:dyDescent="0.25">
      <c r="A27" s="56"/>
      <c r="B27" s="56"/>
      <c r="C27" s="148" t="s">
        <v>211</v>
      </c>
      <c r="D27" s="326" t="s">
        <v>232</v>
      </c>
      <c r="E27" s="327"/>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c r="IQ27" s="56"/>
      <c r="IR27" s="56"/>
      <c r="IS27" s="56"/>
    </row>
    <row r="28" spans="1:253" ht="38.85" customHeight="1" thickBot="1" x14ac:dyDescent="0.3">
      <c r="A28" s="56"/>
      <c r="B28" s="56"/>
      <c r="C28" s="155" t="s">
        <v>213</v>
      </c>
      <c r="D28" s="330" t="s">
        <v>233</v>
      </c>
      <c r="E28" s="331"/>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c r="IQ28" s="56"/>
      <c r="IR28" s="56"/>
      <c r="IS28" s="56"/>
    </row>
    <row r="29" spans="1:253" ht="39.9" customHeight="1" thickBot="1" x14ac:dyDescent="0.3">
      <c r="A29" s="56"/>
      <c r="B29" s="56"/>
      <c r="C29" s="154" t="s">
        <v>220</v>
      </c>
      <c r="D29" s="330" t="s">
        <v>234</v>
      </c>
      <c r="E29" s="331"/>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c r="GF29" s="56"/>
      <c r="GG29" s="56"/>
      <c r="GH29" s="56"/>
      <c r="GI29" s="56"/>
      <c r="GJ29" s="56"/>
      <c r="GK29" s="56"/>
      <c r="GL29" s="56"/>
      <c r="GM29" s="56"/>
      <c r="GN29" s="56"/>
      <c r="GO29" s="56"/>
      <c r="GP29" s="56"/>
      <c r="GQ29" s="56"/>
      <c r="GR29" s="56"/>
      <c r="GS29" s="56"/>
      <c r="GT29" s="56"/>
      <c r="GU29" s="56"/>
      <c r="GV29" s="56"/>
      <c r="GW29" s="56"/>
      <c r="GX29" s="56"/>
      <c r="GY29" s="56"/>
      <c r="GZ29" s="56"/>
      <c r="HA29" s="56"/>
      <c r="HB29" s="56"/>
      <c r="HC29" s="56"/>
      <c r="HD29" s="56"/>
      <c r="HE29" s="56"/>
      <c r="HF29" s="56"/>
      <c r="HG29" s="56"/>
      <c r="HH29" s="56"/>
      <c r="HI29" s="56"/>
      <c r="HJ29" s="56"/>
      <c r="HK29" s="56"/>
      <c r="HL29" s="56"/>
      <c r="HM29" s="56"/>
      <c r="HN29" s="56"/>
      <c r="HO29" s="56"/>
      <c r="HP29" s="56"/>
      <c r="HQ29" s="56"/>
      <c r="HR29" s="56"/>
      <c r="HS29" s="56"/>
      <c r="HT29" s="56"/>
      <c r="HU29" s="56"/>
      <c r="HV29" s="56"/>
      <c r="HW29" s="56"/>
      <c r="HX29" s="56"/>
      <c r="HY29" s="56"/>
      <c r="HZ29" s="56"/>
      <c r="IA29" s="56"/>
      <c r="IB29" s="56"/>
      <c r="IC29" s="56"/>
      <c r="ID29" s="56"/>
      <c r="IE29" s="56"/>
      <c r="IF29" s="56"/>
      <c r="IG29" s="56"/>
      <c r="IH29" s="56"/>
      <c r="II29" s="56"/>
      <c r="IJ29" s="56"/>
      <c r="IK29" s="56"/>
      <c r="IL29" s="56"/>
      <c r="IM29" s="56"/>
      <c r="IN29" s="56"/>
      <c r="IO29" s="56"/>
      <c r="IP29" s="56"/>
      <c r="IQ29" s="56"/>
      <c r="IR29" s="56"/>
      <c r="IS29" s="56"/>
    </row>
    <row r="30" spans="1:253" ht="21.6" customHeight="1" thickBot="1" x14ac:dyDescent="0.3">
      <c r="A30" s="56"/>
      <c r="B30" s="56"/>
      <c r="C30" s="153" t="s">
        <v>227</v>
      </c>
      <c r="D30" s="324" t="s">
        <v>235</v>
      </c>
      <c r="E30" s="325"/>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56"/>
      <c r="IQ30" s="56"/>
      <c r="IR30" s="56"/>
      <c r="IS30" s="56"/>
    </row>
    <row r="31" spans="1:253" x14ac:dyDescent="0.25">
      <c r="A31" s="56"/>
      <c r="B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c r="GF31" s="56"/>
      <c r="GG31" s="56"/>
      <c r="GH31" s="56"/>
      <c r="GI31" s="56"/>
      <c r="GJ31" s="56"/>
      <c r="GK31" s="56"/>
      <c r="GL31" s="56"/>
      <c r="GM31" s="56"/>
      <c r="GN31" s="56"/>
      <c r="GO31" s="56"/>
      <c r="GP31" s="56"/>
      <c r="GQ31" s="56"/>
      <c r="GR31" s="56"/>
      <c r="GS31" s="56"/>
      <c r="GT31" s="56"/>
      <c r="GU31" s="56"/>
      <c r="GV31" s="56"/>
      <c r="GW31" s="56"/>
      <c r="GX31" s="56"/>
      <c r="GY31" s="56"/>
      <c r="GZ31" s="56"/>
      <c r="HA31" s="56"/>
      <c r="HB31" s="56"/>
      <c r="HC31" s="56"/>
      <c r="HD31" s="56"/>
      <c r="HE31" s="56"/>
      <c r="HF31" s="56"/>
      <c r="HG31" s="56"/>
      <c r="HH31" s="56"/>
      <c r="HI31" s="56"/>
      <c r="HJ31" s="56"/>
      <c r="HK31" s="56"/>
      <c r="HL31" s="56"/>
      <c r="HM31" s="56"/>
      <c r="HN31" s="56"/>
      <c r="HO31" s="56"/>
      <c r="HP31" s="56"/>
      <c r="HQ31" s="56"/>
      <c r="HR31" s="56"/>
      <c r="HS31" s="56"/>
      <c r="HT31" s="56"/>
      <c r="HU31" s="56"/>
      <c r="HV31" s="56"/>
      <c r="HW31" s="56"/>
      <c r="HX31" s="56"/>
      <c r="HY31" s="56"/>
      <c r="HZ31" s="56"/>
      <c r="IA31" s="56"/>
      <c r="IB31" s="56"/>
      <c r="IC31" s="56"/>
      <c r="ID31" s="56"/>
      <c r="IE31" s="56"/>
      <c r="IF31" s="56"/>
      <c r="IG31" s="56"/>
      <c r="IH31" s="56"/>
      <c r="II31" s="56"/>
      <c r="IJ31" s="56"/>
      <c r="IK31" s="56"/>
      <c r="IL31" s="56"/>
      <c r="IM31" s="56"/>
      <c r="IN31" s="56"/>
      <c r="IO31" s="56"/>
      <c r="IP31" s="56"/>
      <c r="IQ31" s="56"/>
      <c r="IR31" s="56"/>
      <c r="IS31" s="56"/>
    </row>
    <row r="32" spans="1:253" x14ac:dyDescent="0.25">
      <c r="A32" s="56"/>
      <c r="B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56"/>
      <c r="IQ32" s="56"/>
      <c r="IR32" s="56"/>
      <c r="IS32" s="56"/>
    </row>
    <row r="35" spans="1:254" hidden="1" x14ac:dyDescent="0.25">
      <c r="B35" s="33"/>
    </row>
    <row r="36" spans="1:254" x14ac:dyDescent="0.25">
      <c r="B36" s="33"/>
    </row>
    <row r="37" spans="1:254" ht="13.8" x14ac:dyDescent="0.25">
      <c r="A37" s="84"/>
      <c r="B37" s="84"/>
      <c r="G37" s="56"/>
      <c r="H37" s="56"/>
      <c r="I37" s="56"/>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84"/>
      <c r="GE37" s="84"/>
      <c r="GF37" s="84"/>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row>
    <row r="39" spans="1:254" x14ac:dyDescent="0.25">
      <c r="E39" s="96"/>
      <c r="F39" s="96"/>
    </row>
    <row r="40" spans="1:254" x14ac:dyDescent="0.25">
      <c r="E40" s="175"/>
      <c r="F40" s="175"/>
    </row>
    <row r="41" spans="1:254" x14ac:dyDescent="0.25">
      <c r="E41" s="175"/>
      <c r="F41" s="175"/>
    </row>
    <row r="42" spans="1:254" x14ac:dyDescent="0.25">
      <c r="E42" s="175"/>
      <c r="F42" s="175"/>
    </row>
    <row r="45" spans="1:254" x14ac:dyDescent="0.25">
      <c r="B45" s="33"/>
    </row>
    <row r="46" spans="1:254" x14ac:dyDescent="0.25">
      <c r="B46" s="33"/>
    </row>
    <row r="47" spans="1:254" ht="13.8" x14ac:dyDescent="0.25">
      <c r="B47" s="84"/>
      <c r="C47" s="96"/>
      <c r="D47" s="96"/>
      <c r="E47" s="96"/>
      <c r="F47" s="56"/>
      <c r="G47" s="56"/>
      <c r="H47" s="56"/>
      <c r="I47" s="56"/>
    </row>
    <row r="49" spans="3:6" x14ac:dyDescent="0.25">
      <c r="C49" s="99"/>
      <c r="D49" s="96"/>
      <c r="E49" s="96"/>
      <c r="F49" s="96"/>
    </row>
    <row r="50" spans="3:6" x14ac:dyDescent="0.25">
      <c r="C50" s="90"/>
      <c r="D50" s="175"/>
      <c r="E50" s="175"/>
      <c r="F50" s="175"/>
    </row>
    <row r="51" spans="3:6" x14ac:dyDescent="0.25">
      <c r="C51" s="90"/>
      <c r="D51" s="175"/>
      <c r="E51" s="175"/>
      <c r="F51" s="175"/>
    </row>
    <row r="52" spans="3:6" x14ac:dyDescent="0.25">
      <c r="C52" s="90"/>
      <c r="D52" s="175"/>
      <c r="E52" s="175"/>
      <c r="F52" s="175"/>
    </row>
  </sheetData>
  <mergeCells count="7">
    <mergeCell ref="D30:E30"/>
    <mergeCell ref="D27:E27"/>
    <mergeCell ref="C4:D4"/>
    <mergeCell ref="C14:D14"/>
    <mergeCell ref="C25:D25"/>
    <mergeCell ref="D28:E28"/>
    <mergeCell ref="D29:E29"/>
  </mergeCells>
  <pageMargins left="0.7" right="0.7" top="0.75" bottom="0.75" header="0.3" footer="0.3"/>
  <pageSetup paperSize="5" scale="3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5"/>
  <sheetViews>
    <sheetView workbookViewId="0">
      <selection activeCell="C9" sqref="C9"/>
    </sheetView>
  </sheetViews>
  <sheetFormatPr defaultRowHeight="13.2" x14ac:dyDescent="0.25"/>
  <cols>
    <col min="1" max="1" width="27.109375" customWidth="1"/>
    <col min="2" max="2" width="8.5546875" customWidth="1"/>
    <col min="3" max="3" width="22.5546875" customWidth="1"/>
    <col min="5" max="5" width="24.5546875" customWidth="1"/>
  </cols>
  <sheetData>
    <row r="1" spans="1:5" x14ac:dyDescent="0.25">
      <c r="A1" s="71" t="s">
        <v>236</v>
      </c>
      <c r="B1" s="71"/>
      <c r="C1" s="71" t="s">
        <v>237</v>
      </c>
      <c r="D1" s="71"/>
      <c r="E1" s="71" t="s">
        <v>15</v>
      </c>
    </row>
    <row r="2" spans="1:5" x14ac:dyDescent="0.25">
      <c r="A2" t="s">
        <v>128</v>
      </c>
      <c r="C2" t="s">
        <v>129</v>
      </c>
      <c r="E2" s="195" t="s">
        <v>238</v>
      </c>
    </row>
    <row r="3" spans="1:5" x14ac:dyDescent="0.25">
      <c r="A3" t="s">
        <v>239</v>
      </c>
      <c r="C3" t="s">
        <v>117</v>
      </c>
      <c r="E3" s="195" t="s">
        <v>57</v>
      </c>
    </row>
    <row r="4" spans="1:5" x14ac:dyDescent="0.25">
      <c r="A4" t="s">
        <v>240</v>
      </c>
      <c r="C4" t="s">
        <v>107</v>
      </c>
      <c r="E4" s="195" t="s">
        <v>32</v>
      </c>
    </row>
    <row r="5" spans="1:5" x14ac:dyDescent="0.25">
      <c r="A5" t="s">
        <v>116</v>
      </c>
      <c r="E5" s="195" t="s">
        <v>46</v>
      </c>
    </row>
    <row r="6" spans="1:5" x14ac:dyDescent="0.25">
      <c r="A6" t="s">
        <v>106</v>
      </c>
      <c r="E6" s="195" t="s">
        <v>45</v>
      </c>
    </row>
    <row r="7" spans="1:5" x14ac:dyDescent="0.25">
      <c r="A7" t="s">
        <v>241</v>
      </c>
      <c r="E7" s="195" t="s">
        <v>131</v>
      </c>
    </row>
    <row r="8" spans="1:5" x14ac:dyDescent="0.25">
      <c r="E8" s="195" t="s">
        <v>242</v>
      </c>
    </row>
    <row r="9" spans="1:5" x14ac:dyDescent="0.25">
      <c r="E9" s="195" t="s">
        <v>39</v>
      </c>
    </row>
    <row r="10" spans="1:5" x14ac:dyDescent="0.25">
      <c r="E10" s="195" t="s">
        <v>50</v>
      </c>
    </row>
    <row r="11" spans="1:5" x14ac:dyDescent="0.25">
      <c r="E11" s="195" t="s">
        <v>52</v>
      </c>
    </row>
    <row r="12" spans="1:5" x14ac:dyDescent="0.25">
      <c r="E12" s="195" t="s">
        <v>44</v>
      </c>
    </row>
    <row r="13" spans="1:5" x14ac:dyDescent="0.25">
      <c r="E13" s="195" t="s">
        <v>38</v>
      </c>
    </row>
    <row r="14" spans="1:5" x14ac:dyDescent="0.25">
      <c r="E14" s="195" t="s">
        <v>34</v>
      </c>
    </row>
    <row r="15" spans="1:5" x14ac:dyDescent="0.25">
      <c r="E15" s="195"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1221838-ba8a-4e1e-99d1-f72814c04c65" xsi:nil="true"/>
    <lcf76f155ced4ddcb4097134ff3c332f xmlns="3dc78c68-8c25-4f62-b446-a2a2da6ff0f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7DC34710C7E84CAB587E27C28E9808" ma:contentTypeVersion="14" ma:contentTypeDescription="Create a new document." ma:contentTypeScope="" ma:versionID="ecfa7b34989c7047383cb16ab033650e">
  <xsd:schema xmlns:xsd="http://www.w3.org/2001/XMLSchema" xmlns:xs="http://www.w3.org/2001/XMLSchema" xmlns:p="http://schemas.microsoft.com/office/2006/metadata/properties" xmlns:ns2="3dc78c68-8c25-4f62-b446-a2a2da6ff0f3" xmlns:ns3="b1221838-ba8a-4e1e-99d1-f72814c04c65" targetNamespace="http://schemas.microsoft.com/office/2006/metadata/properties" ma:root="true" ma:fieldsID="1b786d6f45a97d7c5464a5e0a1d28d2e" ns2:_="" ns3:_="">
    <xsd:import namespace="3dc78c68-8c25-4f62-b446-a2a2da6ff0f3"/>
    <xsd:import namespace="b1221838-ba8a-4e1e-99d1-f72814c04c65"/>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GenerationTime" minOccurs="0"/>
                <xsd:element ref="ns2:MediaServiceEventHashCode" minOccurs="0"/>
                <xsd:element ref="ns2:MediaServiceDateTaken" minOccurs="0"/>
                <xsd:element ref="ns2:lcf76f155ced4ddcb4097134ff3c332f"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c78c68-8c25-4f62-b446-a2a2da6ff0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8ccabe3-0932-4d16-bb3d-57018f634a6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221838-ba8a-4e1e-99d1-f72814c04c6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bbc0c14-7b1c-4780-8e85-2ba5c2e7c078}" ma:internalName="TaxCatchAll" ma:showField="CatchAllData" ma:web="b1221838-ba8a-4e1e-99d1-f72814c04c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299A67-1397-4B5F-B8C5-2256AE0D169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71B42D8-A57B-4AA1-84A2-5B1FAF71B695}">
  <ds:schemaRefs>
    <ds:schemaRef ds:uri="http://schemas.microsoft.com/sharepoint/v3/contenttype/forms"/>
  </ds:schemaRefs>
</ds:datastoreItem>
</file>

<file path=customXml/itemProps3.xml><?xml version="1.0" encoding="utf-8"?>
<ds:datastoreItem xmlns:ds="http://schemas.openxmlformats.org/officeDocument/2006/customXml" ds:itemID="{03601E4E-D597-4BD2-9DBD-1FA426BAD7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Overview</vt:lpstr>
      <vt:lpstr>Instructions</vt:lpstr>
      <vt:lpstr>Risk Categories</vt:lpstr>
      <vt:lpstr>Objectives</vt:lpstr>
      <vt:lpstr>Risk Matrix</vt:lpstr>
      <vt:lpstr>Risk Register</vt:lpstr>
      <vt:lpstr>Risk Charts</vt:lpstr>
      <vt:lpstr>Risk Scales</vt:lpstr>
      <vt:lpstr>Reference</vt:lpstr>
      <vt:lpstr>'Risk Register'!Print_Area</vt:lpstr>
      <vt:lpstr>'Risk Register'!Print_Titles</vt:lpstr>
    </vt:vector>
  </TitlesOfParts>
  <Manager>Carol Walters</Manager>
  <Company>London Health Sciences Centre &amp; St. Joseph's Health 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Management Methodology</dc:title>
  <dc:subject>Risk Management Plan template</dc:subject>
  <dc:creator>Kendra Ramer</dc:creator>
  <cp:keywords/>
  <dc:description/>
  <cp:lastModifiedBy>Ryan Fawcett</cp:lastModifiedBy>
  <cp:revision/>
  <dcterms:created xsi:type="dcterms:W3CDTF">2007-09-18T22:42:41Z</dcterms:created>
  <dcterms:modified xsi:type="dcterms:W3CDTF">2024-03-05T20:57:02Z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0x010100967DC34710C7E84CAB587E27C28E9808</vt:lpwstr>
  </property>
  <property fmtid="{D5CDD505-2E9C-101B-9397-08002B2CF9AE}" pid="3" name="MediaServiceImageTags">
    <vt:lpwstr/>
  </property>
</Properties>
</file>